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76" i="1" l="1"/>
  <c r="I176" i="1"/>
  <c r="H176" i="1"/>
  <c r="G176" i="1"/>
  <c r="G147" i="1"/>
  <c r="H147" i="1"/>
  <c r="I147" i="1"/>
  <c r="J147" i="1"/>
  <c r="H101" i="1"/>
  <c r="G42" i="1"/>
  <c r="H42" i="1"/>
  <c r="I42" i="1"/>
  <c r="J23" i="1"/>
  <c r="J160" i="1" l="1"/>
  <c r="B195" i="1" l="1"/>
  <c r="A195" i="1"/>
  <c r="L194" i="1"/>
  <c r="J194" i="1"/>
  <c r="I194" i="1"/>
  <c r="H194" i="1"/>
  <c r="G194" i="1"/>
  <c r="B186" i="1"/>
  <c r="A186" i="1"/>
  <c r="L185" i="1"/>
  <c r="J185" i="1"/>
  <c r="J195" i="1" s="1"/>
  <c r="I185" i="1"/>
  <c r="H185" i="1"/>
  <c r="G185" i="1"/>
  <c r="F185" i="1"/>
  <c r="B177" i="1"/>
  <c r="A177" i="1"/>
  <c r="L176" i="1"/>
  <c r="J177" i="1"/>
  <c r="B167" i="1"/>
  <c r="A167" i="1"/>
  <c r="L166" i="1"/>
  <c r="B158" i="1"/>
  <c r="A158" i="1"/>
  <c r="L157" i="1"/>
  <c r="H158" i="1"/>
  <c r="G158" i="1"/>
  <c r="F158" i="1"/>
  <c r="B148" i="1"/>
  <c r="A148" i="1"/>
  <c r="L147" i="1"/>
  <c r="B140" i="1"/>
  <c r="A140" i="1"/>
  <c r="L139" i="1"/>
  <c r="J139" i="1"/>
  <c r="J140" i="1" s="1"/>
  <c r="H139" i="1"/>
  <c r="B130" i="1"/>
  <c r="A130" i="1"/>
  <c r="L129" i="1"/>
  <c r="B121" i="1"/>
  <c r="A121" i="1"/>
  <c r="L120" i="1"/>
  <c r="B111" i="1"/>
  <c r="A111" i="1"/>
  <c r="L110" i="1"/>
  <c r="J110" i="1"/>
  <c r="I110" i="1"/>
  <c r="H110" i="1"/>
  <c r="G110" i="1"/>
  <c r="B102" i="1"/>
  <c r="A102" i="1"/>
  <c r="L101" i="1"/>
  <c r="J102" i="1"/>
  <c r="H102" i="1"/>
  <c r="F102" i="1"/>
  <c r="B92" i="1"/>
  <c r="A92" i="1"/>
  <c r="L91" i="1"/>
  <c r="B82" i="1"/>
  <c r="A82" i="1"/>
  <c r="L81" i="1"/>
  <c r="I82" i="1"/>
  <c r="G81" i="1"/>
  <c r="F81" i="1"/>
  <c r="B72" i="1"/>
  <c r="A72" i="1"/>
  <c r="L71" i="1"/>
  <c r="J82" i="1"/>
  <c r="B63" i="1"/>
  <c r="A63" i="1"/>
  <c r="L62" i="1"/>
  <c r="J62" i="1"/>
  <c r="B53" i="1"/>
  <c r="A53" i="1"/>
  <c r="L52" i="1"/>
  <c r="B43" i="1"/>
  <c r="A43" i="1"/>
  <c r="L42" i="1"/>
  <c r="H43" i="1"/>
  <c r="G43" i="1"/>
  <c r="F43" i="1"/>
  <c r="B33" i="1"/>
  <c r="A33" i="1"/>
  <c r="L32" i="1"/>
  <c r="B24" i="1"/>
  <c r="A24" i="1"/>
  <c r="L23" i="1"/>
  <c r="J24" i="1"/>
  <c r="I24" i="1"/>
  <c r="H24" i="1"/>
  <c r="G24" i="1"/>
  <c r="F24" i="1"/>
  <c r="B14" i="1"/>
  <c r="A14" i="1"/>
  <c r="L13" i="1"/>
  <c r="L195" i="1" l="1"/>
  <c r="L82" i="1"/>
  <c r="L140" i="1"/>
  <c r="I158" i="1"/>
  <c r="I102" i="1"/>
  <c r="L24" i="1"/>
  <c r="F121" i="1"/>
  <c r="J158" i="1"/>
  <c r="F177" i="1"/>
  <c r="F63" i="1"/>
  <c r="L102" i="1"/>
  <c r="G121" i="1"/>
  <c r="L158" i="1"/>
  <c r="G177" i="1"/>
  <c r="L43" i="1"/>
  <c r="G63" i="1"/>
  <c r="H121" i="1"/>
  <c r="H177" i="1"/>
  <c r="J43" i="1"/>
  <c r="H63" i="1"/>
  <c r="I121" i="1"/>
  <c r="I177" i="1"/>
  <c r="I63" i="1"/>
  <c r="J121" i="1"/>
  <c r="F140" i="1"/>
  <c r="F195" i="1"/>
  <c r="J63" i="1"/>
  <c r="L121" i="1"/>
  <c r="G140" i="1"/>
  <c r="L177" i="1"/>
  <c r="G195" i="1"/>
  <c r="L63" i="1"/>
  <c r="G82" i="1"/>
  <c r="H140" i="1"/>
  <c r="H195" i="1"/>
  <c r="H82" i="1"/>
  <c r="I140" i="1"/>
  <c r="I195" i="1"/>
  <c r="G102" i="1"/>
  <c r="F82" i="1"/>
  <c r="I43" i="1"/>
  <c r="L196" i="1" l="1"/>
  <c r="H196" i="1"/>
  <c r="J196" i="1"/>
  <c r="G196" i="1"/>
  <c r="I196" i="1"/>
  <c r="F196" i="1"/>
</calcChain>
</file>

<file path=xl/sharedStrings.xml><?xml version="1.0" encoding="utf-8"?>
<sst xmlns="http://schemas.openxmlformats.org/spreadsheetml/2006/main" count="426" uniqueCount="187">
  <si>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</si>
  <si>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</si>
  <si>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</si>
  <si>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</si>
  <si>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</si>
  <si>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</si>
  <si>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</si>
  <si>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</si>
  <si>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</si>
  <si>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</si>
  <si>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</si>
  <si>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</si>
  <si>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</si>
  <si>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</si>
  <si>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</si>
  <si>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</si>
  <si>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</si>
  <si>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</si>
  <si>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</si>
  <si>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</si>
  <si>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</si>
  <si>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</si>
  <si>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</si>
  <si>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</si>
  <si>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</si>
  <si>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</si>
  <si>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</si>
  <si>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</si>
  <si>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</si>
  <si>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</si>
  <si>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</si>
  <si>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</si>
  <si>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</si>
  <si>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</si>
  <si>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</si>
  <si>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</si>
  <si>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</si>
  <si>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</si>
  <si>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</si>
  <si>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ГОКУ СКШ № 11 г. Иркутска</t>
  </si>
  <si>
    <t>Директор</t>
  </si>
  <si>
    <t>Лаврова И.Н.</t>
  </si>
  <si>
    <t>Пром.выпуск</t>
  </si>
  <si>
    <t>Суп с рыбными консервами</t>
  </si>
  <si>
    <t>Макаронные изделия отварные</t>
  </si>
  <si>
    <t>Напиток с витаминами и пребиотиком "Витошка"</t>
  </si>
  <si>
    <t>Хлеб пшеничный</t>
  </si>
  <si>
    <t>Хлеб ржаной</t>
  </si>
  <si>
    <t>Какао с молоком</t>
  </si>
  <si>
    <t>М2017№210</t>
  </si>
  <si>
    <t>Н2020№54-7гн</t>
  </si>
  <si>
    <t>Борщ с капустой и картофелем со сметаной</t>
  </si>
  <si>
    <t>Пром.выпуск.</t>
  </si>
  <si>
    <t>Макаронные изделия отварные с сыром</t>
  </si>
  <si>
    <t>Чай с молоком и сахаром</t>
  </si>
  <si>
    <t>Н2020№54-6гн</t>
  </si>
  <si>
    <t>Щи из свежей капусты со сметаной</t>
  </si>
  <si>
    <t>Рис припущенный</t>
  </si>
  <si>
    <t>М2017№305</t>
  </si>
  <si>
    <t>Чай с сахаром</t>
  </si>
  <si>
    <t>Пром. выпуск</t>
  </si>
  <si>
    <t>Суп картофельный с бобовыми</t>
  </si>
  <si>
    <t>Плов из куриной грудки</t>
  </si>
  <si>
    <t>Компот из яблок</t>
  </si>
  <si>
    <t>М 2017№102</t>
  </si>
  <si>
    <t>М 2017№342</t>
  </si>
  <si>
    <t>Рагу из свинины</t>
  </si>
  <si>
    <t>М2016№123</t>
  </si>
  <si>
    <t>М2017№263</t>
  </si>
  <si>
    <t>Н2020№54-9гн</t>
  </si>
  <si>
    <t>Картофельное пюре</t>
  </si>
  <si>
    <t>Чай с молоком без сахара</t>
  </si>
  <si>
    <t>М2017№96</t>
  </si>
  <si>
    <t>ТТК№2097</t>
  </si>
  <si>
    <t>М 2017№96</t>
  </si>
  <si>
    <t xml:space="preserve">Хлеб пшеничный </t>
  </si>
  <si>
    <t>45</t>
  </si>
  <si>
    <t>М2017№16</t>
  </si>
  <si>
    <t>Плов из свинины</t>
  </si>
  <si>
    <t>200</t>
  </si>
  <si>
    <t>Н2020№54-3гн</t>
  </si>
  <si>
    <t>Каша жидкая молочная гречневая</t>
  </si>
  <si>
    <t>М2020№54-20к</t>
  </si>
  <si>
    <t>ТТК№2160</t>
  </si>
  <si>
    <t>н2020№54-7ГН</t>
  </si>
  <si>
    <t>20</t>
  </si>
  <si>
    <t>180/5</t>
  </si>
  <si>
    <t>М2017№392</t>
  </si>
  <si>
    <t>Бутерброд "Сырный"</t>
  </si>
  <si>
    <t>Пельмени мясные "Марлин"с маслом сливочным</t>
  </si>
  <si>
    <t>Напиток из свежемороженной ягоды</t>
  </si>
  <si>
    <t>фрукт</t>
  </si>
  <si>
    <t>пром. выпуск</t>
  </si>
  <si>
    <t>Чай  без сахара</t>
  </si>
  <si>
    <t>М2004№684</t>
  </si>
  <si>
    <t>Бутерброд "Школьный"</t>
  </si>
  <si>
    <t>ТТК№2147</t>
  </si>
  <si>
    <t>ТТК№2210</t>
  </si>
  <si>
    <t>Рассольник "Ленинградский" со сметаной</t>
  </si>
  <si>
    <t>М2027№265</t>
  </si>
  <si>
    <t>ТТК№2324</t>
  </si>
  <si>
    <t>М2017№71</t>
  </si>
  <si>
    <t>80/20</t>
  </si>
  <si>
    <t>ТТК№2285</t>
  </si>
  <si>
    <t>Чай с лимоном и  сахаром</t>
  </si>
  <si>
    <t>П2001№34</t>
  </si>
  <si>
    <t>ТТК№2278ТТК№2272</t>
  </si>
  <si>
    <t>М2017№310</t>
  </si>
  <si>
    <t>ТТК№2140</t>
  </si>
  <si>
    <t>Сырники из творога с соусом "Рубин"</t>
  </si>
  <si>
    <t>2/60/20</t>
  </si>
  <si>
    <t>ТТК№907ТТК№2261</t>
  </si>
  <si>
    <t>Фрукт(яблоко)</t>
  </si>
  <si>
    <t>Суп картофельный с макаронными изделиями</t>
  </si>
  <si>
    <t>М 2017№112</t>
  </si>
  <si>
    <t>ТТК№2127</t>
  </si>
  <si>
    <t>Омлет "Минутка"</t>
  </si>
  <si>
    <t>TTК№2255</t>
  </si>
  <si>
    <t>М2017№131</t>
  </si>
  <si>
    <t>Горошшек консервированный</t>
  </si>
  <si>
    <t>ТТК№"2160</t>
  </si>
  <si>
    <t>ТТК№2063ТТК№2277</t>
  </si>
  <si>
    <t>70/30</t>
  </si>
  <si>
    <t>М2016№95</t>
  </si>
  <si>
    <t>М2017№302</t>
  </si>
  <si>
    <t>ТТК№2345</t>
  </si>
  <si>
    <t>М2017№181</t>
  </si>
  <si>
    <t>Котлета "Куриная"П/Ф с соусом "Помидорка"</t>
  </si>
  <si>
    <t>ТТК№2313ТТК№2277</t>
  </si>
  <si>
    <t>М2017№309</t>
  </si>
  <si>
    <t>Компот из компотной смеси</t>
  </si>
  <si>
    <t>ТТК№2342</t>
  </si>
  <si>
    <t xml:space="preserve">Чай  с молоком  и сахаром </t>
  </si>
  <si>
    <t>Н2020№546гн</t>
  </si>
  <si>
    <t>Рассольник "Ленинградкий" со сметаной</t>
  </si>
  <si>
    <t>200/10</t>
  </si>
  <si>
    <t>Рыба запеченая в сметанном соусе</t>
  </si>
  <si>
    <t>М2016№1266</t>
  </si>
  <si>
    <t>М2017№82</t>
  </si>
  <si>
    <t>Печень по - строгоновски с соусом сметанным</t>
  </si>
  <si>
    <t>П2001№162</t>
  </si>
  <si>
    <t>М2017№128</t>
  </si>
  <si>
    <t>Котлета "Нежная"</t>
  </si>
  <si>
    <t>50</t>
  </si>
  <si>
    <t>ТТК№510/1</t>
  </si>
  <si>
    <t>булка "Пикник"</t>
  </si>
  <si>
    <t>апельсин</t>
  </si>
  <si>
    <t>ТТК№2092</t>
  </si>
  <si>
    <t>Суп с макаронными изделиями и картофелем</t>
  </si>
  <si>
    <t>Каша вязкая молочная рисовая</t>
  </si>
  <si>
    <t>M 2017№174</t>
  </si>
  <si>
    <t>Чай с лимоном и с  сахаром</t>
  </si>
  <si>
    <t>М2017№88</t>
  </si>
  <si>
    <t>М2017№342</t>
  </si>
  <si>
    <t>Капуста тушеная с мясом</t>
  </si>
  <si>
    <t>Каша жидкая молочная из манной крупы</t>
  </si>
  <si>
    <t>Гречка по -купечески</t>
  </si>
  <si>
    <t>30/30</t>
  </si>
  <si>
    <t>35</t>
  </si>
  <si>
    <t>пром выпуск</t>
  </si>
  <si>
    <t>Яблоко</t>
  </si>
  <si>
    <t>Гренки из пшиничного хлеба</t>
  </si>
  <si>
    <t>Кондитерское изделие (пряник глазированный)</t>
  </si>
  <si>
    <t>Напиток из фруктово-плодовой смеси сушеной</t>
  </si>
  <si>
    <t>Свекольник со сметаной</t>
  </si>
  <si>
    <t>Картофель отварной</t>
  </si>
  <si>
    <t>ТТК№721</t>
  </si>
  <si>
    <t>Хлебобулочное изделие (булка с посыпкой)</t>
  </si>
  <si>
    <t>Котлета "Особая" с соусом "Помидорка"</t>
  </si>
  <si>
    <t>Гренки из пшеничного хлеба</t>
  </si>
  <si>
    <t>Напиток из фруктово- плодовой смеси сушеной</t>
  </si>
  <si>
    <t>Кондитерское изделие (печенье овсяное)</t>
  </si>
  <si>
    <t>Уомпот из яблок</t>
  </si>
  <si>
    <t>Запеканка из творога с повидлом</t>
  </si>
  <si>
    <t>150/20</t>
  </si>
  <si>
    <t>ТТК№820/1</t>
  </si>
  <si>
    <t>Чай без сахара</t>
  </si>
  <si>
    <t>Бутерброд с сыром</t>
  </si>
  <si>
    <t>Фрукт (яблоко)</t>
  </si>
  <si>
    <t>М2017№684</t>
  </si>
  <si>
    <t>Салат из квашенной капусты с луком</t>
  </si>
  <si>
    <t>Горошек консервированный</t>
  </si>
  <si>
    <t>Икра кабачковая</t>
  </si>
  <si>
    <t>Огурец консервированный</t>
  </si>
  <si>
    <t>Котлеты рыбные "Мечта" с соусом "Помидорка"</t>
  </si>
  <si>
    <t>Соте "Курочка Ряба"</t>
  </si>
  <si>
    <t>Каша гречневая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</si>
</sst>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9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sz val="7.5"/>
      <color rgb="FF000000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2" fillId="0" borderId="0"/>
  </cellStyleXfs>
  <cellXfs count="19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NumberFormat="1" applyFont="1" applyBorder="1" applyAlignment="1">
      <alignment horizontal="center" vertical="top" wrapText="1"/>
    </xf>
    <xf numFmtId="2" fontId="10" fillId="2" borderId="2" xfId="0" applyNumberFormat="1" applyFont="1" applyFill="1" applyBorder="1" applyAlignment="1" applyProtection="1">
      <alignment horizontal="center" vertical="top" wrapText="1"/>
      <protection locked="0"/>
    </xf>
    <xf numFmtId="0" fontId="16" fillId="2" borderId="2" xfId="0" applyFont="1" applyFill="1" applyBorder="1" applyProtection="1"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4" fillId="5" borderId="2" xfId="1" applyNumberFormat="1" applyFont="1" applyFill="1" applyBorder="1" applyAlignment="1">
      <alignment vertical="center" wrapText="1"/>
    </xf>
    <xf numFmtId="49" fontId="14" fillId="5" borderId="2" xfId="1" applyNumberFormat="1" applyFont="1" applyFill="1" applyBorder="1" applyAlignment="1">
      <alignment horizontal="center" vertical="center"/>
    </xf>
    <xf numFmtId="2" fontId="14" fillId="5" borderId="2" xfId="1" applyNumberFormat="1" applyFont="1" applyFill="1" applyBorder="1" applyAlignment="1">
      <alignment horizontal="center" vertical="center"/>
    </xf>
    <xf numFmtId="2" fontId="14" fillId="5" borderId="17" xfId="1" applyNumberFormat="1" applyFont="1" applyFill="1" applyBorder="1" applyAlignment="1">
      <alignment horizontal="center" vertical="center"/>
    </xf>
    <xf numFmtId="0" fontId="14" fillId="5" borderId="26" xfId="1" applyFont="1" applyFill="1" applyBorder="1" applyAlignment="1">
      <alignment horizontal="center" vertical="center"/>
    </xf>
    <xf numFmtId="0" fontId="0" fillId="5" borderId="1" xfId="0" applyFill="1" applyBorder="1"/>
    <xf numFmtId="49" fontId="19" fillId="5" borderId="2" xfId="0" applyNumberFormat="1" applyFont="1" applyFill="1" applyBorder="1"/>
    <xf numFmtId="0" fontId="14" fillId="5" borderId="4" xfId="1" applyNumberFormat="1" applyFont="1" applyFill="1" applyBorder="1" applyAlignment="1">
      <alignment horizontal="center" vertical="center"/>
    </xf>
    <xf numFmtId="0" fontId="0" fillId="5" borderId="2" xfId="0" applyFill="1" applyBorder="1" applyProtection="1">
      <protection locked="0"/>
    </xf>
    <xf numFmtId="0" fontId="0" fillId="5" borderId="2" xfId="0" applyFill="1" applyBorder="1"/>
    <xf numFmtId="0" fontId="14" fillId="5" borderId="2" xfId="1" applyNumberFormat="1" applyFont="1" applyFill="1" applyBorder="1" applyAlignment="1">
      <alignment horizontal="center" vertical="center"/>
    </xf>
    <xf numFmtId="0" fontId="10" fillId="5" borderId="2" xfId="0" applyFont="1" applyFill="1" applyBorder="1" applyAlignment="1" applyProtection="1">
      <alignment vertical="top" wrapText="1"/>
      <protection locked="0"/>
    </xf>
    <xf numFmtId="0" fontId="10" fillId="5" borderId="2" xfId="0" applyNumberFormat="1" applyFont="1" applyFill="1" applyBorder="1" applyAlignment="1" applyProtection="1">
      <alignment horizontal="center" vertical="top" wrapText="1"/>
      <protection locked="0"/>
    </xf>
    <xf numFmtId="0" fontId="1" fillId="5" borderId="0" xfId="0" applyFont="1" applyFill="1" applyAlignment="1">
      <alignment horizontal="left"/>
    </xf>
    <xf numFmtId="0" fontId="14" fillId="5" borderId="2" xfId="1" applyFont="1" applyFill="1" applyBorder="1" applyAlignment="1">
      <alignment horizontal="left" vertical="center"/>
    </xf>
    <xf numFmtId="0" fontId="15" fillId="5" borderId="2" xfId="1" applyNumberFormat="1" applyFont="1" applyFill="1" applyBorder="1" applyAlignment="1">
      <alignment vertical="center" wrapText="1"/>
    </xf>
    <xf numFmtId="49" fontId="13" fillId="5" borderId="2" xfId="1" applyNumberFormat="1" applyFont="1" applyFill="1" applyBorder="1" applyAlignment="1">
      <alignment horizontal="center" vertical="center"/>
    </xf>
    <xf numFmtId="2" fontId="13" fillId="5" borderId="2" xfId="1" applyNumberFormat="1" applyFont="1" applyFill="1" applyBorder="1" applyAlignment="1">
      <alignment horizontal="center" vertical="center"/>
    </xf>
    <xf numFmtId="0" fontId="9" fillId="5" borderId="23" xfId="0" applyNumberFormat="1" applyFont="1" applyFill="1" applyBorder="1" applyAlignment="1">
      <alignment vertical="center" wrapText="1"/>
    </xf>
    <xf numFmtId="0" fontId="9" fillId="5" borderId="23" xfId="0" applyNumberFormat="1" applyFont="1" applyFill="1" applyBorder="1" applyAlignment="1">
      <alignment horizontal="right" vertical="center" wrapText="1"/>
    </xf>
    <xf numFmtId="0" fontId="9" fillId="5" borderId="23" xfId="0" applyNumberFormat="1" applyFont="1" applyFill="1" applyBorder="1" applyAlignment="1">
      <alignment horizontal="left" vertical="center" wrapText="1" indent="1"/>
    </xf>
    <xf numFmtId="0" fontId="9" fillId="5" borderId="23" xfId="0" applyNumberFormat="1" applyFont="1" applyFill="1" applyBorder="1" applyAlignment="1">
      <alignment horizontal="center" vertical="center" wrapText="1"/>
    </xf>
    <xf numFmtId="0" fontId="9" fillId="5" borderId="24" xfId="0" applyNumberFormat="1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 wrapText="1"/>
    </xf>
    <xf numFmtId="2" fontId="14" fillId="5" borderId="27" xfId="1" applyNumberFormat="1" applyFont="1" applyFill="1" applyBorder="1" applyAlignment="1">
      <alignment horizontal="center" vertical="center"/>
    </xf>
    <xf numFmtId="0" fontId="14" fillId="5" borderId="28" xfId="1" applyFont="1" applyFill="1" applyBorder="1" applyAlignment="1">
      <alignment horizontal="center" vertical="center"/>
    </xf>
    <xf numFmtId="0" fontId="20" fillId="0" borderId="6" xfId="0" applyFont="1" applyBorder="1"/>
    <xf numFmtId="0" fontId="20" fillId="5" borderId="2" xfId="0" applyFont="1" applyFill="1" applyBorder="1" applyAlignment="1">
      <alignment vertical="top"/>
    </xf>
    <xf numFmtId="0" fontId="19" fillId="2" borderId="2" xfId="0" applyFont="1" applyFill="1" applyBorder="1" applyAlignment="1" applyProtection="1">
      <alignment vertical="top" wrapText="1"/>
      <protection locked="0"/>
    </xf>
    <xf numFmtId="0" fontId="19" fillId="2" borderId="2" xfId="0" applyNumberFormat="1" applyFont="1" applyFill="1" applyBorder="1" applyAlignment="1" applyProtection="1">
      <alignment horizontal="center" vertical="top" wrapText="1"/>
      <protection locked="0"/>
    </xf>
    <xf numFmtId="2" fontId="19" fillId="2" borderId="2" xfId="0" applyNumberFormat="1" applyFont="1" applyFill="1" applyBorder="1" applyAlignment="1" applyProtection="1">
      <alignment horizontal="center" vertical="top" wrapText="1"/>
      <protection locked="0"/>
    </xf>
    <xf numFmtId="0" fontId="19" fillId="2" borderId="17" xfId="0" applyFont="1" applyFill="1" applyBorder="1" applyAlignment="1" applyProtection="1">
      <alignment horizontal="center" vertical="top" wrapText="1"/>
      <protection locked="0"/>
    </xf>
    <xf numFmtId="0" fontId="19" fillId="2" borderId="2" xfId="0" applyFont="1" applyFill="1" applyBorder="1" applyAlignment="1" applyProtection="1">
      <alignment horizontal="center" vertical="top" wrapText="1"/>
      <protection locked="0"/>
    </xf>
    <xf numFmtId="0" fontId="19" fillId="0" borderId="0" xfId="0" applyFont="1"/>
    <xf numFmtId="0" fontId="19" fillId="0" borderId="6" xfId="0" applyFont="1" applyBorder="1"/>
    <xf numFmtId="0" fontId="19" fillId="2" borderId="2" xfId="0" applyFont="1" applyFill="1" applyBorder="1" applyAlignment="1" applyProtection="1">
      <alignment vertical="top"/>
      <protection locked="0"/>
    </xf>
    <xf numFmtId="0" fontId="19" fillId="2" borderId="2" xfId="0" applyFont="1" applyFill="1" applyBorder="1" applyProtection="1">
      <protection locked="0"/>
    </xf>
    <xf numFmtId="0" fontId="19" fillId="0" borderId="4" xfId="0" applyFont="1" applyBorder="1"/>
    <xf numFmtId="0" fontId="21" fillId="0" borderId="2" xfId="0" applyFont="1" applyBorder="1" applyAlignment="1" applyProtection="1">
      <alignment horizontal="right"/>
      <protection locked="0"/>
    </xf>
    <xf numFmtId="0" fontId="19" fillId="0" borderId="2" xfId="0" applyFont="1" applyBorder="1" applyAlignment="1">
      <alignment vertical="top" wrapText="1"/>
    </xf>
    <xf numFmtId="0" fontId="19" fillId="0" borderId="2" xfId="0" applyNumberFormat="1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top" wrapText="1"/>
    </xf>
    <xf numFmtId="0" fontId="19" fillId="0" borderId="17" xfId="0" applyFont="1" applyBorder="1" applyAlignment="1">
      <alignment horizontal="center" vertical="top" wrapText="1"/>
    </xf>
    <xf numFmtId="0" fontId="19" fillId="3" borderId="3" xfId="0" applyFont="1" applyFill="1" applyBorder="1" applyAlignment="1">
      <alignment vertical="top" wrapText="1"/>
    </xf>
    <xf numFmtId="0" fontId="19" fillId="3" borderId="3" xfId="0" applyFont="1" applyFill="1" applyBorder="1" applyAlignment="1">
      <alignment horizontal="center" vertical="top" wrapText="1"/>
    </xf>
    <xf numFmtId="0" fontId="19" fillId="0" borderId="14" xfId="0" applyFont="1" applyBorder="1"/>
    <xf numFmtId="0" fontId="19" fillId="5" borderId="1" xfId="0" applyFont="1" applyFill="1" applyBorder="1" applyAlignment="1">
      <alignment vertical="top"/>
    </xf>
    <xf numFmtId="0" fontId="19" fillId="2" borderId="1" xfId="0" applyFont="1" applyFill="1" applyBorder="1" applyAlignment="1" applyProtection="1">
      <alignment vertical="top" wrapText="1"/>
      <protection locked="0"/>
    </xf>
    <xf numFmtId="0" fontId="19" fillId="2" borderId="1" xfId="0" applyFont="1" applyFill="1" applyBorder="1" applyAlignment="1" applyProtection="1">
      <alignment horizontal="center" vertical="top" wrapText="1"/>
      <protection locked="0"/>
    </xf>
    <xf numFmtId="0" fontId="19" fillId="2" borderId="15" xfId="0" applyFont="1" applyFill="1" applyBorder="1" applyAlignment="1" applyProtection="1">
      <alignment horizontal="center" vertical="top" wrapText="1"/>
      <protection locked="0"/>
    </xf>
    <xf numFmtId="0" fontId="19" fillId="5" borderId="2" xfId="0" applyFont="1" applyFill="1" applyBorder="1"/>
    <xf numFmtId="0" fontId="19" fillId="5" borderId="2" xfId="0" applyFont="1" applyFill="1" applyBorder="1" applyAlignment="1">
      <alignment vertical="top"/>
    </xf>
    <xf numFmtId="0" fontId="19" fillId="5" borderId="2" xfId="0" applyFont="1" applyFill="1" applyBorder="1" applyProtection="1">
      <protection locked="0"/>
    </xf>
    <xf numFmtId="0" fontId="19" fillId="5" borderId="0" xfId="0" applyFont="1" applyFill="1"/>
    <xf numFmtId="0" fontId="19" fillId="0" borderId="5" xfId="0" applyFont="1" applyBorder="1"/>
    <xf numFmtId="0" fontId="19" fillId="5" borderId="1" xfId="0" applyFont="1" applyFill="1" applyBorder="1"/>
    <xf numFmtId="0" fontId="19" fillId="5" borderId="1" xfId="0" applyFont="1" applyFill="1" applyBorder="1" applyAlignment="1" applyProtection="1">
      <alignment vertical="top" wrapText="1"/>
      <protection locked="0"/>
    </xf>
    <xf numFmtId="0" fontId="19" fillId="5" borderId="1" xfId="0" applyFont="1" applyFill="1" applyBorder="1" applyAlignment="1" applyProtection="1">
      <alignment horizontal="center" vertical="top" wrapText="1"/>
      <protection locked="0"/>
    </xf>
    <xf numFmtId="2" fontId="19" fillId="5" borderId="1" xfId="0" applyNumberFormat="1" applyFont="1" applyFill="1" applyBorder="1" applyAlignment="1" applyProtection="1">
      <alignment horizontal="center" vertical="top" wrapText="1"/>
      <protection locked="0"/>
    </xf>
    <xf numFmtId="0" fontId="19" fillId="5" borderId="15" xfId="0" applyFont="1" applyFill="1" applyBorder="1" applyAlignment="1" applyProtection="1">
      <alignment horizontal="center" vertical="top" wrapText="1"/>
      <protection locked="0"/>
    </xf>
    <xf numFmtId="0" fontId="20" fillId="5" borderId="2" xfId="0" applyFont="1" applyFill="1" applyBorder="1" applyProtection="1">
      <protection locked="0"/>
    </xf>
    <xf numFmtId="0" fontId="19" fillId="5" borderId="2" xfId="0" applyFont="1" applyFill="1" applyBorder="1" applyAlignment="1" applyProtection="1">
      <alignment vertical="top" wrapText="1"/>
      <protection locked="0"/>
    </xf>
    <xf numFmtId="0" fontId="19" fillId="5" borderId="2" xfId="0" applyFont="1" applyFill="1" applyBorder="1" applyAlignment="1" applyProtection="1">
      <alignment horizontal="center" vertical="top" wrapText="1"/>
      <protection locked="0"/>
    </xf>
    <xf numFmtId="2" fontId="19" fillId="5" borderId="2" xfId="0" applyNumberFormat="1" applyFont="1" applyFill="1" applyBorder="1" applyAlignment="1" applyProtection="1">
      <alignment horizontal="center" vertical="top" wrapText="1"/>
      <protection locked="0"/>
    </xf>
    <xf numFmtId="0" fontId="19" fillId="5" borderId="17" xfId="0" applyFont="1" applyFill="1" applyBorder="1" applyAlignment="1" applyProtection="1">
      <alignment horizontal="center" vertical="top" wrapText="1"/>
      <protection locked="0"/>
    </xf>
    <xf numFmtId="0" fontId="20" fillId="5" borderId="2" xfId="0" applyFont="1" applyFill="1" applyBorder="1"/>
    <xf numFmtId="0" fontId="19" fillId="5" borderId="2" xfId="0" applyNumberFormat="1" applyFont="1" applyFill="1" applyBorder="1" applyAlignment="1" applyProtection="1">
      <alignment horizontal="center" vertical="top" wrapText="1"/>
      <protection locked="0"/>
    </xf>
    <xf numFmtId="0" fontId="20" fillId="2" borderId="2" xfId="0" applyFont="1" applyFill="1" applyBorder="1" applyProtection="1">
      <protection locked="0"/>
    </xf>
    <xf numFmtId="0" fontId="20" fillId="0" borderId="4" xfId="0" applyFont="1" applyBorder="1"/>
    <xf numFmtId="0" fontId="24" fillId="0" borderId="2" xfId="0" applyFont="1" applyBorder="1" applyAlignment="1" applyProtection="1">
      <alignment horizontal="right"/>
      <protection locked="0"/>
    </xf>
    <xf numFmtId="2" fontId="19" fillId="0" borderId="2" xfId="0" applyNumberFormat="1" applyFont="1" applyBorder="1" applyAlignment="1">
      <alignment horizontal="center" vertical="top" wrapText="1"/>
    </xf>
    <xf numFmtId="0" fontId="20" fillId="0" borderId="5" xfId="0" applyFont="1" applyBorder="1"/>
    <xf numFmtId="0" fontId="20" fillId="0" borderId="14" xfId="0" applyFont="1" applyBorder="1"/>
    <xf numFmtId="0" fontId="20" fillId="5" borderId="1" xfId="0" applyFont="1" applyFill="1" applyBorder="1"/>
    <xf numFmtId="0" fontId="19" fillId="0" borderId="10" xfId="0" applyFont="1" applyBorder="1" applyAlignment="1">
      <alignment horizontal="center"/>
    </xf>
    <xf numFmtId="0" fontId="19" fillId="0" borderId="0" xfId="0" applyFont="1" applyAlignment="1">
      <alignment horizontal="left"/>
    </xf>
    <xf numFmtId="0" fontId="19" fillId="5" borderId="4" xfId="0" applyFont="1" applyFill="1" applyBorder="1"/>
    <xf numFmtId="0" fontId="19" fillId="5" borderId="4" xfId="0" applyFont="1" applyFill="1" applyBorder="1" applyAlignment="1" applyProtection="1">
      <alignment vertical="top" wrapText="1"/>
      <protection locked="0"/>
    </xf>
    <xf numFmtId="0" fontId="19" fillId="5" borderId="4" xfId="0" applyFont="1" applyFill="1" applyBorder="1" applyAlignment="1" applyProtection="1">
      <alignment horizontal="center" vertical="top" wrapText="1"/>
      <protection locked="0"/>
    </xf>
    <xf numFmtId="2" fontId="19" fillId="5" borderId="4" xfId="0" applyNumberFormat="1" applyFont="1" applyFill="1" applyBorder="1" applyAlignment="1" applyProtection="1">
      <alignment horizontal="center" vertical="top" wrapText="1"/>
      <protection locked="0"/>
    </xf>
    <xf numFmtId="0" fontId="19" fillId="5" borderId="25" xfId="0" applyFont="1" applyFill="1" applyBorder="1" applyAlignment="1" applyProtection="1">
      <alignment horizontal="center" vertical="top" wrapText="1"/>
      <protection locked="0"/>
    </xf>
    <xf numFmtId="0" fontId="19" fillId="2" borderId="4" xfId="0" applyFont="1" applyFill="1" applyBorder="1" applyAlignment="1" applyProtection="1">
      <alignment horizontal="center" vertical="top" wrapText="1"/>
      <protection locked="0"/>
    </xf>
    <xf numFmtId="0" fontId="1" fillId="5" borderId="0" xfId="0" applyFont="1" applyFill="1"/>
    <xf numFmtId="0" fontId="26" fillId="5" borderId="2" xfId="1" applyNumberFormat="1" applyFont="1" applyFill="1" applyBorder="1" applyAlignment="1">
      <alignment horizontal="center" vertical="center"/>
    </xf>
    <xf numFmtId="2" fontId="26" fillId="5" borderId="2" xfId="1" applyNumberFormat="1" applyFont="1" applyFill="1" applyBorder="1" applyAlignment="1">
      <alignment horizontal="center" vertical="center"/>
    </xf>
    <xf numFmtId="2" fontId="26" fillId="5" borderId="17" xfId="1" applyNumberFormat="1" applyFont="1" applyFill="1" applyBorder="1" applyAlignment="1">
      <alignment horizontal="center" vertical="center"/>
    </xf>
    <xf numFmtId="0" fontId="26" fillId="5" borderId="26" xfId="1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top" wrapText="1"/>
    </xf>
    <xf numFmtId="0" fontId="9" fillId="5" borderId="2" xfId="0" applyFont="1" applyFill="1" applyBorder="1"/>
    <xf numFmtId="0" fontId="18" fillId="5" borderId="2" xfId="0" applyFont="1" applyFill="1" applyBorder="1"/>
    <xf numFmtId="0" fontId="20" fillId="5" borderId="27" xfId="0" applyFont="1" applyFill="1" applyBorder="1"/>
    <xf numFmtId="0" fontId="20" fillId="5" borderId="27" xfId="0" applyFont="1" applyFill="1" applyBorder="1" applyProtection="1">
      <protection locked="0"/>
    </xf>
    <xf numFmtId="0" fontId="14" fillId="5" borderId="2" xfId="1" applyFont="1" applyFill="1" applyBorder="1" applyAlignment="1">
      <alignment horizontal="center" vertical="center"/>
    </xf>
    <xf numFmtId="0" fontId="17" fillId="5" borderId="2" xfId="0" applyNumberFormat="1" applyFont="1" applyFill="1" applyBorder="1" applyAlignment="1">
      <alignment wrapText="1"/>
    </xf>
    <xf numFmtId="0" fontId="17" fillId="5" borderId="2" xfId="0" applyNumberFormat="1" applyFont="1" applyFill="1" applyBorder="1" applyAlignment="1">
      <alignment horizontal="center" wrapText="1"/>
    </xf>
    <xf numFmtId="0" fontId="17" fillId="5" borderId="2" xfId="0" applyNumberFormat="1" applyFont="1" applyFill="1" applyBorder="1" applyAlignment="1">
      <alignment horizontal="left" wrapText="1" indent="1"/>
    </xf>
    <xf numFmtId="0" fontId="17" fillId="5" borderId="2" xfId="0" applyFont="1" applyFill="1" applyBorder="1"/>
    <xf numFmtId="0" fontId="17" fillId="5" borderId="2" xfId="0" applyFont="1" applyFill="1" applyBorder="1" applyAlignment="1">
      <alignment wrapText="1"/>
    </xf>
    <xf numFmtId="0" fontId="17" fillId="5" borderId="2" xfId="0" applyNumberFormat="1" applyFont="1" applyFill="1" applyBorder="1" applyAlignment="1">
      <alignment horizontal="right" wrapText="1"/>
    </xf>
    <xf numFmtId="0" fontId="20" fillId="2" borderId="27" xfId="0" applyFont="1" applyFill="1" applyBorder="1" applyProtection="1">
      <protection locked="0"/>
    </xf>
    <xf numFmtId="0" fontId="19" fillId="2" borderId="29" xfId="0" applyFont="1" applyFill="1" applyBorder="1" applyAlignment="1" applyProtection="1">
      <alignment horizontal="center" vertical="top" wrapText="1"/>
      <protection locked="0"/>
    </xf>
    <xf numFmtId="0" fontId="19" fillId="5" borderId="29" xfId="0" applyFont="1" applyFill="1" applyBorder="1" applyAlignment="1" applyProtection="1">
      <alignment horizontal="center" vertical="top" wrapText="1"/>
      <protection locked="0"/>
    </xf>
    <xf numFmtId="0" fontId="9" fillId="5" borderId="2" xfId="0" applyNumberFormat="1" applyFont="1" applyFill="1" applyBorder="1" applyAlignment="1">
      <alignment vertical="center" wrapText="1"/>
    </xf>
    <xf numFmtId="0" fontId="9" fillId="5" borderId="2" xfId="0" applyNumberFormat="1" applyFont="1" applyFill="1" applyBorder="1" applyAlignment="1">
      <alignment horizontal="center" vertical="center" wrapText="1"/>
    </xf>
    <xf numFmtId="2" fontId="9" fillId="5" borderId="2" xfId="0" applyNumberFormat="1" applyFont="1" applyFill="1" applyBorder="1" applyAlignment="1">
      <alignment horizontal="left" vertical="center" wrapText="1" indent="1"/>
    </xf>
    <xf numFmtId="0" fontId="9" fillId="5" borderId="2" xfId="0" applyNumberFormat="1" applyFont="1" applyFill="1" applyBorder="1" applyAlignment="1">
      <alignment horizontal="left" vertical="center" wrapText="1" inden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vertical="center" wrapText="1"/>
    </xf>
    <xf numFmtId="0" fontId="26" fillId="5" borderId="2" xfId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wrapText="1"/>
    </xf>
    <xf numFmtId="0" fontId="9" fillId="5" borderId="2" xfId="0" applyFont="1" applyFill="1" applyBorder="1" applyAlignment="1">
      <alignment horizontal="center" wrapText="1"/>
    </xf>
    <xf numFmtId="0" fontId="9" fillId="5" borderId="2" xfId="0" applyNumberFormat="1" applyFont="1" applyFill="1" applyBorder="1" applyAlignment="1">
      <alignment horizontal="center" wrapText="1"/>
    </xf>
    <xf numFmtId="0" fontId="9" fillId="5" borderId="2" xfId="0" applyNumberFormat="1" applyFont="1" applyFill="1" applyBorder="1" applyAlignment="1">
      <alignment wrapText="1"/>
    </xf>
    <xf numFmtId="0" fontId="9" fillId="5" borderId="2" xfId="0" applyNumberFormat="1" applyFont="1" applyFill="1" applyBorder="1" applyAlignment="1">
      <alignment horizontal="right" wrapText="1"/>
    </xf>
    <xf numFmtId="0" fontId="9" fillId="5" borderId="2" xfId="0" applyNumberFormat="1" applyFont="1" applyFill="1" applyBorder="1" applyAlignment="1">
      <alignment horizontal="left" wrapText="1" indent="1"/>
    </xf>
    <xf numFmtId="0" fontId="9" fillId="5" borderId="2" xfId="0" applyFont="1" applyFill="1" applyBorder="1" applyAlignment="1">
      <alignment horizontal="left" wrapText="1" indent="1"/>
    </xf>
    <xf numFmtId="2" fontId="9" fillId="5" borderId="2" xfId="0" applyNumberFormat="1" applyFont="1" applyFill="1" applyBorder="1" applyAlignment="1">
      <alignment horizontal="center" wrapText="1"/>
    </xf>
    <xf numFmtId="0" fontId="19" fillId="0" borderId="5" xfId="0" applyFont="1" applyBorder="1" applyAlignment="1">
      <alignment vertical="top" wrapText="1"/>
    </xf>
    <xf numFmtId="0" fontId="19" fillId="0" borderId="5" xfId="0" applyFont="1" applyBorder="1" applyAlignment="1">
      <alignment horizontal="center" vertical="top" wrapText="1"/>
    </xf>
    <xf numFmtId="0" fontId="19" fillId="0" borderId="30" xfId="0" applyFont="1" applyBorder="1" applyAlignment="1">
      <alignment horizontal="center" vertical="top" wrapText="1"/>
    </xf>
    <xf numFmtId="2" fontId="9" fillId="5" borderId="2" xfId="0" applyNumberFormat="1" applyFont="1" applyFill="1" applyBorder="1" applyAlignment="1">
      <alignment wrapText="1"/>
    </xf>
    <xf numFmtId="2" fontId="9" fillId="5" borderId="2" xfId="0" applyNumberFormat="1" applyFont="1" applyFill="1" applyBorder="1" applyAlignment="1">
      <alignment horizontal="left" wrapText="1" indent="1"/>
    </xf>
    <xf numFmtId="0" fontId="13" fillId="5" borderId="2" xfId="1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vertical="top" wrapText="1"/>
    </xf>
    <xf numFmtId="0" fontId="24" fillId="0" borderId="5" xfId="0" applyFont="1" applyBorder="1" applyAlignment="1" applyProtection="1">
      <alignment horizontal="right"/>
      <protection locked="0"/>
    </xf>
    <xf numFmtId="0" fontId="9" fillId="5" borderId="2" xfId="0" applyNumberFormat="1" applyFont="1" applyFill="1" applyBorder="1" applyAlignment="1">
      <alignment vertical="top" wrapText="1"/>
    </xf>
    <xf numFmtId="0" fontId="9" fillId="5" borderId="2" xfId="0" applyNumberFormat="1" applyFont="1" applyFill="1" applyBorder="1" applyAlignment="1">
      <alignment horizontal="left" wrapText="1"/>
    </xf>
    <xf numFmtId="0" fontId="11" fillId="5" borderId="2" xfId="0" applyFont="1" applyFill="1" applyBorder="1" applyAlignment="1">
      <alignment horizontal="center" wrapText="1"/>
    </xf>
    <xf numFmtId="0" fontId="24" fillId="5" borderId="5" xfId="0" applyFont="1" applyFill="1" applyBorder="1" applyAlignment="1" applyProtection="1">
      <alignment horizontal="right"/>
      <protection locked="0"/>
    </xf>
    <xf numFmtId="0" fontId="19" fillId="5" borderId="5" xfId="0" applyFont="1" applyFill="1" applyBorder="1" applyAlignment="1">
      <alignment vertical="top" wrapText="1"/>
    </xf>
    <xf numFmtId="0" fontId="19" fillId="4" borderId="5" xfId="0" applyFont="1" applyFill="1" applyBorder="1" applyAlignment="1">
      <alignment horizontal="center" vertical="top" wrapText="1"/>
    </xf>
    <xf numFmtId="0" fontId="19" fillId="4" borderId="30" xfId="0" applyFont="1" applyFill="1" applyBorder="1" applyAlignment="1">
      <alignment horizontal="center" vertical="top" wrapText="1"/>
    </xf>
    <xf numFmtId="0" fontId="20" fillId="2" borderId="2" xfId="0" applyFont="1" applyFill="1" applyBorder="1" applyAlignment="1" applyProtection="1">
      <alignment horizontal="center"/>
      <protection locked="0"/>
    </xf>
    <xf numFmtId="0" fontId="20" fillId="5" borderId="2" xfId="0" applyFont="1" applyFill="1" applyBorder="1" applyAlignment="1">
      <alignment horizontal="left"/>
    </xf>
    <xf numFmtId="0" fontId="9" fillId="5" borderId="2" xfId="0" applyFont="1" applyFill="1" applyBorder="1" applyAlignment="1">
      <alignment horizontal="center"/>
    </xf>
    <xf numFmtId="0" fontId="22" fillId="3" borderId="21" xfId="0" applyFont="1" applyFill="1" applyBorder="1" applyAlignment="1">
      <alignment horizontal="center" vertical="center" wrapText="1"/>
    </xf>
    <xf numFmtId="0" fontId="25" fillId="3" borderId="22" xfId="0" applyFont="1" applyFill="1" applyBorder="1" applyAlignment="1">
      <alignment horizontal="center" vertical="center" wrapText="1"/>
    </xf>
    <xf numFmtId="0" fontId="23" fillId="3" borderId="22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5" fillId="3" borderId="3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7"/>
  <sheetViews>
    <sheetView tabSelected="1"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E95" sqref="E95"/>
    </sheetView>
  </sheetViews>
  <sheetFormatPr defaultColWidth="9.140625" defaultRowHeight="12.75" x14ac:dyDescent="0.2"/>
  <cols>
    <col min="1" max="2" width="4.7109375" style="2" customWidth="1"/>
    <col min="3" max="3" width="31.85546875" style="1" customWidth="1"/>
    <col min="4" max="4" width="14.7109375" style="1" customWidth="1"/>
    <col min="5" max="5" width="40.28515625" style="2" customWidth="1"/>
    <col min="6" max="6" width="1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" style="2" customWidth="1"/>
    <col min="12" max="12" width="14.5703125" style="2" customWidth="1"/>
    <col min="13" max="13" width="5.5703125" style="2" customWidth="1"/>
    <col min="14" max="14" width="9.140625" style="2" hidden="1" customWidth="1"/>
    <col min="15" max="15" width="19" style="2" customWidth="1"/>
    <col min="16" max="16384" width="9.140625" style="2"/>
  </cols>
  <sheetData>
    <row r="1" spans="1:13" ht="15" x14ac:dyDescent="0.25">
      <c r="A1" s="1" t="s">
        <v>7</v>
      </c>
      <c r="C1" s="189" t="s">
        <v>39</v>
      </c>
      <c r="D1" s="190"/>
      <c r="E1" s="190"/>
      <c r="F1" s="9" t="s">
        <v>16</v>
      </c>
      <c r="G1" s="2" t="s">
        <v>17</v>
      </c>
      <c r="H1" s="191" t="s">
        <v>40</v>
      </c>
      <c r="I1" s="191"/>
      <c r="J1" s="191"/>
      <c r="K1" s="191"/>
    </row>
    <row r="2" spans="1:13" ht="18" x14ac:dyDescent="0.2">
      <c r="A2" s="29" t="s">
        <v>6</v>
      </c>
      <c r="C2" s="2"/>
      <c r="G2" s="2" t="s">
        <v>18</v>
      </c>
      <c r="H2" s="191" t="s">
        <v>41</v>
      </c>
      <c r="I2" s="191"/>
      <c r="J2" s="191"/>
      <c r="K2" s="191"/>
    </row>
    <row r="3" spans="1:13" ht="17.25" customHeight="1" x14ac:dyDescent="0.2">
      <c r="A3" s="4" t="s">
        <v>8</v>
      </c>
      <c r="C3" s="2"/>
      <c r="D3" s="3"/>
      <c r="E3" s="32" t="s">
        <v>9</v>
      </c>
      <c r="G3" s="2" t="s">
        <v>19</v>
      </c>
      <c r="H3" s="40">
        <v>13</v>
      </c>
      <c r="I3" s="40">
        <v>9</v>
      </c>
      <c r="J3" s="41">
        <v>2024</v>
      </c>
      <c r="K3" s="42"/>
    </row>
    <row r="4" spans="1:13" x14ac:dyDescent="0.2">
      <c r="C4" s="2"/>
      <c r="D4" s="4"/>
      <c r="H4" s="39" t="s">
        <v>36</v>
      </c>
      <c r="I4" s="39" t="s">
        <v>37</v>
      </c>
      <c r="J4" s="39" t="s">
        <v>38</v>
      </c>
    </row>
    <row r="5" spans="1:13" ht="45.75" thickBot="1" x14ac:dyDescent="0.25">
      <c r="A5" s="37" t="s">
        <v>14</v>
      </c>
      <c r="B5" s="38" t="s">
        <v>15</v>
      </c>
      <c r="C5" s="30" t="s">
        <v>0</v>
      </c>
      <c r="D5" s="30" t="s">
        <v>13</v>
      </c>
      <c r="E5" s="30" t="s">
        <v>12</v>
      </c>
      <c r="F5" s="30" t="s">
        <v>34</v>
      </c>
      <c r="G5" s="30" t="s">
        <v>1</v>
      </c>
      <c r="H5" s="30" t="s">
        <v>2</v>
      </c>
      <c r="I5" s="30" t="s">
        <v>3</v>
      </c>
      <c r="J5" s="30" t="s">
        <v>10</v>
      </c>
      <c r="K5" s="31" t="s">
        <v>11</v>
      </c>
      <c r="L5" s="30" t="s">
        <v>35</v>
      </c>
    </row>
    <row r="6" spans="1:13" ht="25.5" x14ac:dyDescent="0.25">
      <c r="A6" s="17">
        <v>1</v>
      </c>
      <c r="B6" s="18">
        <v>1</v>
      </c>
      <c r="C6" s="19" t="s">
        <v>20</v>
      </c>
      <c r="D6" s="54" t="s">
        <v>21</v>
      </c>
      <c r="E6" s="55" t="s">
        <v>81</v>
      </c>
      <c r="F6" s="56">
        <v>200</v>
      </c>
      <c r="G6" s="46">
        <v>7.1</v>
      </c>
      <c r="H6" s="46">
        <v>6.5</v>
      </c>
      <c r="I6" s="46">
        <v>27.7</v>
      </c>
      <c r="J6" s="46">
        <v>197.7</v>
      </c>
      <c r="K6" s="48" t="s">
        <v>82</v>
      </c>
      <c r="L6" s="33"/>
    </row>
    <row r="7" spans="1:13" ht="15" x14ac:dyDescent="0.25">
      <c r="A7" s="20"/>
      <c r="B7" s="12"/>
      <c r="C7" s="8"/>
      <c r="D7" s="57"/>
      <c r="E7" s="49" t="s">
        <v>88</v>
      </c>
      <c r="F7" s="50" t="s">
        <v>76</v>
      </c>
      <c r="G7" s="46">
        <v>6.57</v>
      </c>
      <c r="H7" s="46">
        <v>6.65</v>
      </c>
      <c r="I7" s="46">
        <v>12.53</v>
      </c>
      <c r="J7" s="46">
        <v>136.25</v>
      </c>
      <c r="K7" s="48" t="s">
        <v>83</v>
      </c>
      <c r="L7" s="35"/>
    </row>
    <row r="8" spans="1:13" ht="22.5" customHeight="1" x14ac:dyDescent="0.25">
      <c r="A8" s="20"/>
      <c r="B8" s="12"/>
      <c r="C8" s="8"/>
      <c r="D8" s="58" t="s">
        <v>22</v>
      </c>
      <c r="E8" s="49" t="s">
        <v>48</v>
      </c>
      <c r="F8" s="59">
        <v>200</v>
      </c>
      <c r="G8" s="46">
        <v>4.1100000000000003</v>
      </c>
      <c r="H8" s="46">
        <v>6</v>
      </c>
      <c r="I8" s="46">
        <v>12.55</v>
      </c>
      <c r="J8" s="46">
        <v>120.64</v>
      </c>
      <c r="K8" s="48" t="s">
        <v>84</v>
      </c>
      <c r="L8" s="35"/>
    </row>
    <row r="9" spans="1:13" ht="15" x14ac:dyDescent="0.25">
      <c r="A9" s="20"/>
      <c r="B9" s="12"/>
      <c r="C9" s="8"/>
      <c r="D9" s="58" t="s">
        <v>23</v>
      </c>
      <c r="E9" s="49" t="s">
        <v>75</v>
      </c>
      <c r="F9" s="50" t="s">
        <v>158</v>
      </c>
      <c r="G9" s="46">
        <v>2.66</v>
      </c>
      <c r="H9" s="46">
        <v>0.28000000000000003</v>
      </c>
      <c r="I9" s="46">
        <v>17.22</v>
      </c>
      <c r="J9" s="46">
        <v>82.04</v>
      </c>
      <c r="K9" s="48" t="s">
        <v>159</v>
      </c>
      <c r="L9" s="35"/>
    </row>
    <row r="10" spans="1:13" ht="15" x14ac:dyDescent="0.25">
      <c r="A10" s="20"/>
      <c r="B10" s="12"/>
      <c r="C10" s="8"/>
      <c r="D10" s="58" t="s">
        <v>24</v>
      </c>
      <c r="E10" s="60"/>
      <c r="F10" s="61"/>
      <c r="G10" s="46"/>
      <c r="H10" s="46"/>
      <c r="I10" s="46"/>
      <c r="J10" s="46"/>
      <c r="K10" s="48"/>
      <c r="L10" s="35"/>
    </row>
    <row r="11" spans="1:13" ht="11.25" customHeight="1" x14ac:dyDescent="0.25">
      <c r="A11" s="20"/>
      <c r="B11" s="12"/>
      <c r="C11" s="8"/>
      <c r="D11" s="62"/>
      <c r="E11" s="63" t="s">
        <v>47</v>
      </c>
      <c r="F11" s="50" t="s">
        <v>85</v>
      </c>
      <c r="G11" s="46">
        <v>0.12</v>
      </c>
      <c r="H11" s="46">
        <v>0.24</v>
      </c>
      <c r="I11" s="46">
        <v>6.68</v>
      </c>
      <c r="J11" s="46">
        <v>29.36</v>
      </c>
      <c r="K11" s="47" t="s">
        <v>42</v>
      </c>
      <c r="L11" s="35"/>
    </row>
    <row r="12" spans="1:13" ht="10.5" customHeight="1" x14ac:dyDescent="0.25">
      <c r="A12" s="20"/>
      <c r="B12" s="12"/>
      <c r="C12" s="8"/>
      <c r="D12" s="62"/>
      <c r="E12" s="49"/>
      <c r="F12" s="50"/>
      <c r="G12" s="46"/>
      <c r="H12" s="46"/>
      <c r="I12" s="46"/>
      <c r="J12" s="46"/>
      <c r="K12" s="47"/>
      <c r="L12" s="35"/>
    </row>
    <row r="13" spans="1:13" ht="13.5" customHeight="1" x14ac:dyDescent="0.25">
      <c r="A13" s="21"/>
      <c r="B13" s="14"/>
      <c r="C13" s="5"/>
      <c r="D13" s="15" t="s">
        <v>33</v>
      </c>
      <c r="E13" s="6"/>
      <c r="F13" s="45">
        <v>500</v>
      </c>
      <c r="G13" s="16">
        <v>20.56</v>
      </c>
      <c r="H13" s="16">
        <v>19.670000000000002</v>
      </c>
      <c r="I13" s="16">
        <v>76.680000000000007</v>
      </c>
      <c r="J13" s="16">
        <v>565.99</v>
      </c>
      <c r="K13" s="22"/>
      <c r="L13" s="16">
        <f t="shared" ref="L13" si="0">SUM(L6:L12)</f>
        <v>0</v>
      </c>
    </row>
    <row r="14" spans="1:13" ht="15" x14ac:dyDescent="0.25">
      <c r="A14" s="23">
        <f>A6</f>
        <v>1</v>
      </c>
      <c r="B14" s="10">
        <f>B6</f>
        <v>1</v>
      </c>
      <c r="C14" s="7" t="s">
        <v>25</v>
      </c>
      <c r="D14" s="58" t="s">
        <v>26</v>
      </c>
      <c r="E14" s="34"/>
      <c r="F14" s="44"/>
      <c r="G14" s="43"/>
      <c r="H14" s="43"/>
      <c r="I14" s="43"/>
      <c r="J14" s="43"/>
      <c r="K14" s="36"/>
      <c r="L14" s="35"/>
    </row>
    <row r="15" spans="1:13" ht="15" x14ac:dyDescent="0.25">
      <c r="A15" s="20"/>
      <c r="B15" s="12"/>
      <c r="C15" s="75"/>
      <c r="D15" s="76" t="s">
        <v>27</v>
      </c>
      <c r="E15" s="77" t="s">
        <v>61</v>
      </c>
      <c r="F15" s="78">
        <v>200</v>
      </c>
      <c r="G15" s="79">
        <v>4.3899999999999997</v>
      </c>
      <c r="H15" s="79">
        <v>4.21</v>
      </c>
      <c r="I15" s="79">
        <v>13.23</v>
      </c>
      <c r="J15" s="79">
        <v>108.37</v>
      </c>
      <c r="K15" s="80" t="s">
        <v>64</v>
      </c>
      <c r="L15" s="81"/>
      <c r="M15" s="82"/>
    </row>
    <row r="16" spans="1:13" ht="25.5" x14ac:dyDescent="0.25">
      <c r="A16" s="20"/>
      <c r="B16" s="12"/>
      <c r="C16" s="75"/>
      <c r="D16" s="76" t="s">
        <v>28</v>
      </c>
      <c r="E16" s="77" t="s">
        <v>89</v>
      </c>
      <c r="F16" s="78" t="s">
        <v>86</v>
      </c>
      <c r="G16" s="79">
        <v>11.52</v>
      </c>
      <c r="H16" s="79">
        <v>11.2</v>
      </c>
      <c r="I16" s="79">
        <v>32.5</v>
      </c>
      <c r="J16" s="79">
        <v>276.88</v>
      </c>
      <c r="K16" s="80" t="s">
        <v>87</v>
      </c>
      <c r="L16" s="81"/>
      <c r="M16" s="82"/>
    </row>
    <row r="17" spans="1:13" ht="15" x14ac:dyDescent="0.25">
      <c r="A17" s="20"/>
      <c r="B17" s="12"/>
      <c r="C17" s="75"/>
      <c r="D17" s="76" t="s">
        <v>29</v>
      </c>
      <c r="E17" s="77"/>
      <c r="F17" s="78"/>
      <c r="G17" s="79"/>
      <c r="H17" s="79"/>
      <c r="I17" s="79"/>
      <c r="J17" s="79"/>
      <c r="K17" s="80"/>
      <c r="L17" s="81"/>
      <c r="M17" s="82"/>
    </row>
    <row r="18" spans="1:13" ht="15" x14ac:dyDescent="0.25">
      <c r="A18" s="20"/>
      <c r="B18" s="12"/>
      <c r="C18" s="75"/>
      <c r="D18" s="76" t="s">
        <v>30</v>
      </c>
      <c r="E18" s="77" t="s">
        <v>90</v>
      </c>
      <c r="F18" s="78">
        <v>200</v>
      </c>
      <c r="G18" s="79">
        <v>0.21</v>
      </c>
      <c r="H18" s="79">
        <v>0.95</v>
      </c>
      <c r="I18" s="79">
        <v>22.8</v>
      </c>
      <c r="J18" s="79">
        <v>100.59</v>
      </c>
      <c r="K18" s="80" t="s">
        <v>73</v>
      </c>
      <c r="L18" s="81"/>
      <c r="M18" s="82"/>
    </row>
    <row r="19" spans="1:13" ht="16.5" customHeight="1" x14ac:dyDescent="0.25">
      <c r="A19" s="20"/>
      <c r="B19" s="12"/>
      <c r="C19" s="75"/>
      <c r="D19" s="76" t="s">
        <v>31</v>
      </c>
      <c r="E19" s="77" t="s">
        <v>46</v>
      </c>
      <c r="F19" s="78">
        <v>30</v>
      </c>
      <c r="G19" s="79">
        <v>2.2799999999999998</v>
      </c>
      <c r="H19" s="79">
        <v>0.24</v>
      </c>
      <c r="I19" s="79">
        <v>14.76</v>
      </c>
      <c r="J19" s="79">
        <v>70.319999999999993</v>
      </c>
      <c r="K19" s="80" t="s">
        <v>42</v>
      </c>
      <c r="L19" s="81"/>
      <c r="M19" s="82"/>
    </row>
    <row r="20" spans="1:13" ht="15.75" customHeight="1" x14ac:dyDescent="0.25">
      <c r="A20" s="20"/>
      <c r="B20" s="12"/>
      <c r="C20" s="75"/>
      <c r="D20" s="76" t="s">
        <v>32</v>
      </c>
      <c r="E20" s="77" t="s">
        <v>47</v>
      </c>
      <c r="F20" s="78">
        <v>20</v>
      </c>
      <c r="G20" s="79">
        <v>0.12</v>
      </c>
      <c r="H20" s="79">
        <v>0.24</v>
      </c>
      <c r="I20" s="79">
        <v>6.68</v>
      </c>
      <c r="J20" s="79">
        <v>29.36</v>
      </c>
      <c r="K20" s="80" t="s">
        <v>42</v>
      </c>
      <c r="L20" s="81"/>
      <c r="M20" s="82"/>
    </row>
    <row r="21" spans="1:13" ht="25.5" x14ac:dyDescent="0.2">
      <c r="A21" s="20"/>
      <c r="B21" s="12"/>
      <c r="C21" s="83"/>
      <c r="D21" s="84" t="s">
        <v>91</v>
      </c>
      <c r="E21" s="77" t="s">
        <v>160</v>
      </c>
      <c r="F21" s="78">
        <v>120</v>
      </c>
      <c r="G21" s="79">
        <v>0.48</v>
      </c>
      <c r="H21" s="79">
        <v>0.48</v>
      </c>
      <c r="I21" s="79">
        <v>11.76</v>
      </c>
      <c r="J21" s="79">
        <v>53.28</v>
      </c>
      <c r="K21" s="80" t="s">
        <v>60</v>
      </c>
      <c r="L21" s="81"/>
      <c r="M21" s="82"/>
    </row>
    <row r="22" spans="1:13" x14ac:dyDescent="0.2">
      <c r="A22" s="20"/>
      <c r="B22" s="12"/>
      <c r="C22" s="83"/>
      <c r="D22" s="85"/>
      <c r="E22" s="77" t="s">
        <v>161</v>
      </c>
      <c r="F22" s="78">
        <v>20</v>
      </c>
      <c r="G22" s="79">
        <v>2.48</v>
      </c>
      <c r="H22" s="79">
        <v>0.32</v>
      </c>
      <c r="I22" s="79">
        <v>15.2</v>
      </c>
      <c r="J22" s="79">
        <v>73.599999999999994</v>
      </c>
      <c r="K22" s="80" t="s">
        <v>67</v>
      </c>
      <c r="L22" s="81"/>
      <c r="M22" s="82"/>
    </row>
    <row r="23" spans="1:13" x14ac:dyDescent="0.2">
      <c r="A23" s="21"/>
      <c r="B23" s="14"/>
      <c r="C23" s="86"/>
      <c r="D23" s="87" t="s">
        <v>33</v>
      </c>
      <c r="E23" s="88"/>
      <c r="F23" s="89">
        <v>775</v>
      </c>
      <c r="G23" s="90">
        <v>712.4</v>
      </c>
      <c r="H23" s="90">
        <v>21.48</v>
      </c>
      <c r="I23" s="90">
        <v>17.64</v>
      </c>
      <c r="J23" s="119">
        <f>J15+J16+J18+J19+J20+J21+J22</f>
        <v>712.40000000000009</v>
      </c>
      <c r="K23" s="91"/>
      <c r="L23" s="90">
        <f t="shared" ref="L23" si="1">SUM(L14:L22)</f>
        <v>0</v>
      </c>
      <c r="M23" s="82"/>
    </row>
    <row r="24" spans="1:13" ht="13.5" thickBot="1" x14ac:dyDescent="0.25">
      <c r="A24" s="26">
        <f>A6</f>
        <v>1</v>
      </c>
      <c r="B24" s="27">
        <f>B6</f>
        <v>1</v>
      </c>
      <c r="C24" s="184" t="s">
        <v>4</v>
      </c>
      <c r="D24" s="186"/>
      <c r="E24" s="92"/>
      <c r="F24" s="93">
        <f>F13+F23</f>
        <v>1275</v>
      </c>
      <c r="G24" s="93">
        <f t="shared" ref="G24:J24" si="2">G13+G23</f>
        <v>732.95999999999992</v>
      </c>
      <c r="H24" s="93">
        <f t="shared" si="2"/>
        <v>41.150000000000006</v>
      </c>
      <c r="I24" s="93">
        <f t="shared" si="2"/>
        <v>94.320000000000007</v>
      </c>
      <c r="J24" s="93">
        <f t="shared" si="2"/>
        <v>1278.3900000000001</v>
      </c>
      <c r="K24" s="93"/>
      <c r="L24" s="93">
        <f t="shared" ref="L24" si="3">L13+L23</f>
        <v>0</v>
      </c>
      <c r="M24" s="82"/>
    </row>
    <row r="25" spans="1:13" x14ac:dyDescent="0.2">
      <c r="A25" s="11">
        <v>1</v>
      </c>
      <c r="B25" s="12">
        <v>2</v>
      </c>
      <c r="C25" s="94" t="s">
        <v>20</v>
      </c>
      <c r="D25" s="95" t="s">
        <v>21</v>
      </c>
      <c r="E25" s="96" t="s">
        <v>53</v>
      </c>
      <c r="F25" s="97">
        <v>200</v>
      </c>
      <c r="G25" s="97">
        <v>10.5</v>
      </c>
      <c r="H25" s="97">
        <v>10.5</v>
      </c>
      <c r="I25" s="97">
        <v>53.2</v>
      </c>
      <c r="J25" s="97">
        <v>349.3</v>
      </c>
      <c r="K25" s="98" t="s">
        <v>49</v>
      </c>
      <c r="L25" s="97"/>
      <c r="M25" s="82"/>
    </row>
    <row r="26" spans="1:13" x14ac:dyDescent="0.2">
      <c r="A26" s="11"/>
      <c r="B26" s="12"/>
      <c r="C26" s="83"/>
      <c r="D26" s="99" t="s">
        <v>22</v>
      </c>
      <c r="E26" s="49" t="s">
        <v>93</v>
      </c>
      <c r="F26" s="50" t="s">
        <v>79</v>
      </c>
      <c r="G26" s="51">
        <v>0.4</v>
      </c>
      <c r="H26" s="51">
        <v>0.1</v>
      </c>
      <c r="I26" s="51">
        <v>0.1</v>
      </c>
      <c r="J26" s="52">
        <v>2.82</v>
      </c>
      <c r="K26" s="53" t="s">
        <v>94</v>
      </c>
      <c r="L26" s="81"/>
      <c r="M26" s="82"/>
    </row>
    <row r="27" spans="1:13" x14ac:dyDescent="0.2">
      <c r="A27" s="11"/>
      <c r="B27" s="12"/>
      <c r="C27" s="83"/>
      <c r="D27" s="99"/>
      <c r="E27" s="49" t="s">
        <v>95</v>
      </c>
      <c r="F27" s="50" t="s">
        <v>76</v>
      </c>
      <c r="G27" s="51">
        <v>4.4000000000000004</v>
      </c>
      <c r="H27" s="51">
        <v>5.0999999999999996</v>
      </c>
      <c r="I27" s="51">
        <v>13.3</v>
      </c>
      <c r="J27" s="73">
        <v>116.7</v>
      </c>
      <c r="K27" s="74" t="s">
        <v>96</v>
      </c>
      <c r="L27" s="81"/>
      <c r="M27" s="82"/>
    </row>
    <row r="28" spans="1:13" x14ac:dyDescent="0.2">
      <c r="A28" s="11"/>
      <c r="B28" s="12"/>
      <c r="C28" s="83"/>
      <c r="D28" s="100" t="s">
        <v>23</v>
      </c>
      <c r="E28" s="77" t="s">
        <v>47</v>
      </c>
      <c r="F28" s="78">
        <v>20</v>
      </c>
      <c r="G28" s="79">
        <v>0.12</v>
      </c>
      <c r="H28" s="79">
        <v>0.24</v>
      </c>
      <c r="I28" s="79">
        <v>6.68</v>
      </c>
      <c r="J28" s="79">
        <v>29.36</v>
      </c>
      <c r="K28" s="80" t="s">
        <v>42</v>
      </c>
      <c r="L28" s="81"/>
      <c r="M28" s="82"/>
    </row>
    <row r="29" spans="1:13" x14ac:dyDescent="0.2">
      <c r="A29" s="11"/>
      <c r="B29" s="12"/>
      <c r="C29" s="83"/>
      <c r="D29" s="100"/>
      <c r="E29" s="77" t="s">
        <v>162</v>
      </c>
      <c r="F29" s="78">
        <v>40</v>
      </c>
      <c r="G29" s="79">
        <v>2.44</v>
      </c>
      <c r="H29" s="79">
        <v>1.68</v>
      </c>
      <c r="I29" s="79">
        <v>29.88</v>
      </c>
      <c r="J29" s="79">
        <v>144.4</v>
      </c>
      <c r="K29" s="80" t="s">
        <v>42</v>
      </c>
      <c r="L29" s="81"/>
      <c r="M29" s="82"/>
    </row>
    <row r="30" spans="1:13" x14ac:dyDescent="0.2">
      <c r="A30" s="11"/>
      <c r="B30" s="12"/>
      <c r="C30" s="83"/>
      <c r="D30" s="101"/>
      <c r="E30" s="77"/>
      <c r="F30" s="81"/>
      <c r="G30" s="81"/>
      <c r="H30" s="81"/>
      <c r="I30" s="81"/>
      <c r="J30" s="81"/>
      <c r="K30" s="102"/>
      <c r="L30" s="81"/>
      <c r="M30" s="82"/>
    </row>
    <row r="31" spans="1:13" x14ac:dyDescent="0.2">
      <c r="A31" s="11"/>
      <c r="B31" s="12"/>
      <c r="C31" s="83"/>
      <c r="D31" s="85"/>
      <c r="E31" s="77"/>
      <c r="F31" s="81"/>
      <c r="G31" s="81"/>
      <c r="H31" s="81"/>
      <c r="I31" s="81"/>
      <c r="J31" s="81"/>
      <c r="K31" s="80"/>
      <c r="L31" s="81"/>
      <c r="M31" s="82"/>
    </row>
    <row r="32" spans="1:13" x14ac:dyDescent="0.2">
      <c r="A32" s="13"/>
      <c r="B32" s="14"/>
      <c r="C32" s="86"/>
      <c r="D32" s="87" t="s">
        <v>33</v>
      </c>
      <c r="E32" s="88"/>
      <c r="F32" s="90">
        <v>505</v>
      </c>
      <c r="G32" s="90">
        <v>17.86</v>
      </c>
      <c r="H32" s="90">
        <v>17.62</v>
      </c>
      <c r="I32" s="90">
        <v>103.14</v>
      </c>
      <c r="J32" s="90">
        <v>642.58000000000004</v>
      </c>
      <c r="K32" s="91"/>
      <c r="L32" s="90">
        <f>SUM(L25:L31)</f>
        <v>0</v>
      </c>
      <c r="M32" s="82"/>
    </row>
    <row r="33" spans="1:13" x14ac:dyDescent="0.2">
      <c r="A33" s="10">
        <f>A25</f>
        <v>1</v>
      </c>
      <c r="B33" s="10">
        <f>B25</f>
        <v>2</v>
      </c>
      <c r="C33" s="103" t="s">
        <v>25</v>
      </c>
      <c r="D33" s="99" t="s">
        <v>26</v>
      </c>
      <c r="E33" s="77" t="s">
        <v>180</v>
      </c>
      <c r="F33" s="78">
        <v>60</v>
      </c>
      <c r="G33" s="79">
        <v>1.27</v>
      </c>
      <c r="H33" s="79">
        <v>3.07</v>
      </c>
      <c r="I33" s="79">
        <v>3</v>
      </c>
      <c r="J33" s="79">
        <v>44.71</v>
      </c>
      <c r="K33" s="80" t="s">
        <v>97</v>
      </c>
      <c r="L33" s="81"/>
      <c r="M33" s="82"/>
    </row>
    <row r="34" spans="1:13" x14ac:dyDescent="0.2">
      <c r="A34" s="11"/>
      <c r="B34" s="12"/>
      <c r="C34" s="83"/>
      <c r="D34" s="100" t="s">
        <v>27</v>
      </c>
      <c r="E34" s="77" t="s">
        <v>98</v>
      </c>
      <c r="F34" s="78">
        <v>200</v>
      </c>
      <c r="G34" s="79">
        <v>1.85</v>
      </c>
      <c r="H34" s="79">
        <v>5</v>
      </c>
      <c r="I34" s="79">
        <v>10.5</v>
      </c>
      <c r="J34" s="79">
        <v>92.6</v>
      </c>
      <c r="K34" s="80" t="s">
        <v>74</v>
      </c>
      <c r="L34" s="81"/>
      <c r="M34" s="82"/>
    </row>
    <row r="35" spans="1:13" x14ac:dyDescent="0.2">
      <c r="A35" s="11"/>
      <c r="B35" s="12"/>
      <c r="C35" s="83"/>
      <c r="D35" s="100" t="s">
        <v>28</v>
      </c>
      <c r="E35" s="77" t="s">
        <v>78</v>
      </c>
      <c r="F35" s="78">
        <v>180</v>
      </c>
      <c r="G35" s="79">
        <v>15.14</v>
      </c>
      <c r="H35" s="79">
        <v>33.799999999999997</v>
      </c>
      <c r="I35" s="79">
        <v>31.06</v>
      </c>
      <c r="J35" s="79">
        <v>489</v>
      </c>
      <c r="K35" s="80" t="s">
        <v>99</v>
      </c>
      <c r="L35" s="81"/>
      <c r="M35" s="82"/>
    </row>
    <row r="36" spans="1:13" x14ac:dyDescent="0.2">
      <c r="A36" s="11"/>
      <c r="B36" s="12"/>
      <c r="C36" s="83"/>
      <c r="D36" s="100" t="s">
        <v>29</v>
      </c>
      <c r="E36" s="77"/>
      <c r="F36" s="78"/>
      <c r="G36" s="79"/>
      <c r="H36" s="79"/>
      <c r="I36" s="79"/>
      <c r="J36" s="79"/>
      <c r="K36" s="80"/>
      <c r="L36" s="81"/>
      <c r="M36" s="82"/>
    </row>
    <row r="37" spans="1:13" ht="14.25" customHeight="1" x14ac:dyDescent="0.2">
      <c r="A37" s="11"/>
      <c r="B37" s="12"/>
      <c r="C37" s="83"/>
      <c r="D37" s="100" t="s">
        <v>30</v>
      </c>
      <c r="E37" s="77" t="s">
        <v>163</v>
      </c>
      <c r="F37" s="78">
        <v>200</v>
      </c>
      <c r="G37" s="79">
        <v>0.7</v>
      </c>
      <c r="H37" s="79">
        <v>0.3</v>
      </c>
      <c r="I37" s="79">
        <v>19.3</v>
      </c>
      <c r="J37" s="79">
        <v>82.7</v>
      </c>
      <c r="K37" s="80" t="s">
        <v>100</v>
      </c>
      <c r="L37" s="81"/>
      <c r="M37" s="82"/>
    </row>
    <row r="38" spans="1:13" x14ac:dyDescent="0.2">
      <c r="A38" s="11"/>
      <c r="B38" s="12"/>
      <c r="C38" s="83"/>
      <c r="D38" s="99" t="s">
        <v>31</v>
      </c>
      <c r="E38" s="77" t="s">
        <v>46</v>
      </c>
      <c r="F38" s="78">
        <v>40</v>
      </c>
      <c r="G38" s="79">
        <v>3.04</v>
      </c>
      <c r="H38" s="79">
        <v>0.32</v>
      </c>
      <c r="I38" s="79">
        <v>19.600000000000001</v>
      </c>
      <c r="J38" s="79">
        <v>93.28</v>
      </c>
      <c r="K38" s="80" t="s">
        <v>42</v>
      </c>
      <c r="L38" s="81"/>
      <c r="M38" s="82"/>
    </row>
    <row r="39" spans="1:13" ht="17.25" customHeight="1" x14ac:dyDescent="0.2">
      <c r="A39" s="11"/>
      <c r="B39" s="12"/>
      <c r="C39" s="83"/>
      <c r="D39" s="100" t="s">
        <v>32</v>
      </c>
      <c r="E39" s="77" t="s">
        <v>47</v>
      </c>
      <c r="F39" s="78">
        <v>20</v>
      </c>
      <c r="G39" s="79">
        <v>0.18</v>
      </c>
      <c r="H39" s="79">
        <v>0.36</v>
      </c>
      <c r="I39" s="79">
        <v>10.199999999999999</v>
      </c>
      <c r="J39" s="79">
        <v>44.04</v>
      </c>
      <c r="K39" s="80" t="s">
        <v>52</v>
      </c>
      <c r="L39" s="81"/>
      <c r="M39" s="82"/>
    </row>
    <row r="40" spans="1:13" x14ac:dyDescent="0.2">
      <c r="A40" s="11"/>
      <c r="B40" s="12"/>
      <c r="C40" s="83"/>
      <c r="D40" s="85"/>
      <c r="E40" s="102"/>
      <c r="F40" s="102"/>
      <c r="G40" s="102"/>
      <c r="H40" s="102"/>
      <c r="I40" s="102"/>
      <c r="J40" s="102"/>
      <c r="K40" s="102"/>
      <c r="L40" s="81"/>
      <c r="M40" s="82"/>
    </row>
    <row r="41" spans="1:13" x14ac:dyDescent="0.2">
      <c r="A41" s="11"/>
      <c r="B41" s="12"/>
      <c r="C41" s="83"/>
      <c r="D41" s="85"/>
      <c r="E41" s="77"/>
      <c r="F41" s="81"/>
      <c r="G41" s="81"/>
      <c r="H41" s="81"/>
      <c r="I41" s="81"/>
      <c r="J41" s="81"/>
      <c r="K41" s="80"/>
      <c r="L41" s="81"/>
      <c r="M41" s="82"/>
    </row>
    <row r="42" spans="1:13" x14ac:dyDescent="0.2">
      <c r="A42" s="13"/>
      <c r="B42" s="14"/>
      <c r="C42" s="86"/>
      <c r="D42" s="87" t="s">
        <v>33</v>
      </c>
      <c r="E42" s="88"/>
      <c r="F42" s="90">
        <v>720</v>
      </c>
      <c r="G42" s="119">
        <f>G33+G34+G35+G37+G38+G39</f>
        <v>22.18</v>
      </c>
      <c r="H42" s="119">
        <f>H33+H34+H35+H37+H38+H39</f>
        <v>42.849999999999994</v>
      </c>
      <c r="I42" s="119">
        <f>I33+I34+I35+I37+I38+I39</f>
        <v>93.660000000000011</v>
      </c>
      <c r="J42" s="90">
        <v>846.81</v>
      </c>
      <c r="K42" s="91"/>
      <c r="L42" s="90">
        <f t="shared" ref="L42" si="4">SUM(L33:L41)</f>
        <v>0</v>
      </c>
      <c r="M42" s="82"/>
    </row>
    <row r="43" spans="1:13" ht="15.75" customHeight="1" thickBot="1" x14ac:dyDescent="0.25">
      <c r="A43" s="28">
        <f>A25</f>
        <v>1</v>
      </c>
      <c r="B43" s="28">
        <f>B25</f>
        <v>2</v>
      </c>
      <c r="C43" s="184" t="s">
        <v>4</v>
      </c>
      <c r="D43" s="186"/>
      <c r="E43" s="92"/>
      <c r="F43" s="93">
        <f>F32+F42</f>
        <v>1225</v>
      </c>
      <c r="G43" s="93">
        <f t="shared" ref="G43" si="5">G32+G42</f>
        <v>40.04</v>
      </c>
      <c r="H43" s="93">
        <f t="shared" ref="H43" si="6">H32+H42</f>
        <v>60.47</v>
      </c>
      <c r="I43" s="93">
        <f t="shared" ref="I43" si="7">I32+I42</f>
        <v>196.8</v>
      </c>
      <c r="J43" s="93">
        <f t="shared" ref="J43:L43" si="8">J32+J42</f>
        <v>1489.3899999999999</v>
      </c>
      <c r="K43" s="93"/>
      <c r="L43" s="93">
        <f t="shared" si="8"/>
        <v>0</v>
      </c>
      <c r="M43" s="82"/>
    </row>
    <row r="44" spans="1:13" ht="25.5" x14ac:dyDescent="0.2">
      <c r="A44" s="17">
        <v>1</v>
      </c>
      <c r="B44" s="18">
        <v>3</v>
      </c>
      <c r="C44" s="94" t="s">
        <v>20</v>
      </c>
      <c r="D44" s="104" t="s">
        <v>21</v>
      </c>
      <c r="E44" s="105" t="s">
        <v>184</v>
      </c>
      <c r="F44" s="106" t="s">
        <v>122</v>
      </c>
      <c r="G44" s="107">
        <v>6.24</v>
      </c>
      <c r="H44" s="107">
        <v>6.5</v>
      </c>
      <c r="I44" s="107">
        <v>8.3000000000000007</v>
      </c>
      <c r="J44" s="107">
        <v>116.66</v>
      </c>
      <c r="K44" s="108" t="s">
        <v>103</v>
      </c>
      <c r="L44" s="97"/>
      <c r="M44" s="82"/>
    </row>
    <row r="45" spans="1:13" x14ac:dyDescent="0.2">
      <c r="A45" s="20"/>
      <c r="B45" s="12"/>
      <c r="C45" s="83"/>
      <c r="D45" s="125"/>
      <c r="E45" s="126" t="s">
        <v>57</v>
      </c>
      <c r="F45" s="127">
        <v>150</v>
      </c>
      <c r="G45" s="128">
        <v>3.6</v>
      </c>
      <c r="H45" s="128">
        <v>4.3</v>
      </c>
      <c r="I45" s="128">
        <v>36.700000000000003</v>
      </c>
      <c r="J45" s="128">
        <v>199.9</v>
      </c>
      <c r="K45" s="129" t="s">
        <v>58</v>
      </c>
      <c r="L45" s="130"/>
      <c r="M45" s="82"/>
    </row>
    <row r="46" spans="1:13" ht="15" x14ac:dyDescent="0.25">
      <c r="A46" s="20"/>
      <c r="B46" s="12"/>
      <c r="C46" s="75"/>
      <c r="D46" s="109"/>
      <c r="E46" s="110" t="s">
        <v>181</v>
      </c>
      <c r="F46" s="111">
        <v>30</v>
      </c>
      <c r="G46" s="112">
        <v>0.21</v>
      </c>
      <c r="H46" s="112">
        <v>0.03</v>
      </c>
      <c r="I46" s="112">
        <v>0.56999999999999995</v>
      </c>
      <c r="J46" s="112">
        <v>3.39</v>
      </c>
      <c r="K46" s="113" t="s">
        <v>101</v>
      </c>
      <c r="L46" s="81"/>
      <c r="M46" s="82"/>
    </row>
    <row r="47" spans="1:13" ht="16.5" customHeight="1" x14ac:dyDescent="0.25">
      <c r="A47" s="20"/>
      <c r="B47" s="12"/>
      <c r="C47" s="75"/>
      <c r="D47" s="76" t="s">
        <v>22</v>
      </c>
      <c r="E47" s="110" t="s">
        <v>104</v>
      </c>
      <c r="F47" s="115">
        <v>200</v>
      </c>
      <c r="G47" s="112">
        <v>0.3</v>
      </c>
      <c r="H47" s="112">
        <v>0</v>
      </c>
      <c r="I47" s="112">
        <v>6.7</v>
      </c>
      <c r="J47" s="112">
        <v>28</v>
      </c>
      <c r="K47" s="113" t="s">
        <v>80</v>
      </c>
      <c r="L47" s="81"/>
      <c r="M47" s="82"/>
    </row>
    <row r="48" spans="1:13" ht="15" x14ac:dyDescent="0.25">
      <c r="A48" s="20"/>
      <c r="B48" s="12"/>
      <c r="C48" s="75"/>
      <c r="D48" s="114" t="s">
        <v>23</v>
      </c>
      <c r="E48" s="110" t="s">
        <v>46</v>
      </c>
      <c r="F48" s="115">
        <v>20</v>
      </c>
      <c r="G48" s="112">
        <v>1.5</v>
      </c>
      <c r="H48" s="112">
        <v>0.16</v>
      </c>
      <c r="I48" s="112">
        <v>9.8000000000000007</v>
      </c>
      <c r="J48" s="112">
        <v>46.64</v>
      </c>
      <c r="K48" s="113" t="s">
        <v>42</v>
      </c>
      <c r="L48" s="81"/>
      <c r="M48" s="82"/>
    </row>
    <row r="49" spans="1:13" ht="15" x14ac:dyDescent="0.25">
      <c r="A49" s="20"/>
      <c r="B49" s="12"/>
      <c r="C49" s="75"/>
      <c r="D49" s="131"/>
      <c r="E49" s="131"/>
      <c r="F49" s="115"/>
      <c r="G49" s="112"/>
      <c r="H49" s="112"/>
      <c r="I49" s="112"/>
      <c r="J49" s="112"/>
      <c r="K49" s="113"/>
      <c r="L49" s="81"/>
      <c r="M49" s="82"/>
    </row>
    <row r="50" spans="1:13" ht="15" x14ac:dyDescent="0.25">
      <c r="A50" s="20"/>
      <c r="B50" s="12"/>
      <c r="C50" s="75"/>
      <c r="D50" s="114"/>
      <c r="E50" s="110"/>
      <c r="F50" s="50"/>
      <c r="G50" s="51"/>
      <c r="H50" s="51"/>
      <c r="I50" s="51"/>
      <c r="J50" s="52"/>
      <c r="K50" s="53"/>
      <c r="L50" s="81"/>
      <c r="M50" s="82"/>
    </row>
    <row r="51" spans="1:13" ht="15" x14ac:dyDescent="0.25">
      <c r="A51" s="20"/>
      <c r="B51" s="12"/>
      <c r="C51" s="75"/>
      <c r="D51" s="116"/>
      <c r="E51" s="77"/>
      <c r="F51" s="79"/>
      <c r="G51" s="79"/>
      <c r="H51" s="79"/>
      <c r="I51" s="79"/>
      <c r="J51" s="79"/>
      <c r="K51" s="80"/>
      <c r="L51" s="81"/>
      <c r="M51" s="82"/>
    </row>
    <row r="52" spans="1:13" ht="15" x14ac:dyDescent="0.25">
      <c r="A52" s="21"/>
      <c r="B52" s="14"/>
      <c r="C52" s="117"/>
      <c r="D52" s="118" t="s">
        <v>33</v>
      </c>
      <c r="E52" s="88"/>
      <c r="F52" s="90">
        <v>500</v>
      </c>
      <c r="G52" s="119">
        <v>11.85</v>
      </c>
      <c r="H52" s="119">
        <v>10.99</v>
      </c>
      <c r="I52" s="119">
        <v>62.07</v>
      </c>
      <c r="J52" s="119">
        <v>394.59</v>
      </c>
      <c r="K52" s="91"/>
      <c r="L52" s="90">
        <f t="shared" ref="L52" si="9">SUM(L44:L51)</f>
        <v>0</v>
      </c>
      <c r="M52" s="82"/>
    </row>
    <row r="53" spans="1:13" ht="15" x14ac:dyDescent="0.25">
      <c r="A53" s="23">
        <f>A44</f>
        <v>1</v>
      </c>
      <c r="B53" s="10">
        <f>B44</f>
        <v>3</v>
      </c>
      <c r="C53" s="120" t="s">
        <v>25</v>
      </c>
      <c r="D53" s="114" t="s">
        <v>26</v>
      </c>
      <c r="E53" s="77"/>
      <c r="F53" s="78"/>
      <c r="G53" s="79"/>
      <c r="H53" s="79"/>
      <c r="I53" s="79"/>
      <c r="J53" s="79"/>
      <c r="K53" s="80"/>
      <c r="L53" s="81"/>
      <c r="M53" s="82"/>
    </row>
    <row r="54" spans="1:13" ht="15" x14ac:dyDescent="0.25">
      <c r="A54" s="20"/>
      <c r="B54" s="12"/>
      <c r="C54" s="75"/>
      <c r="D54" s="114" t="s">
        <v>27</v>
      </c>
      <c r="E54" s="77" t="s">
        <v>164</v>
      </c>
      <c r="F54" s="78">
        <v>200</v>
      </c>
      <c r="G54" s="79">
        <v>1.8</v>
      </c>
      <c r="H54" s="79">
        <v>6</v>
      </c>
      <c r="I54" s="79">
        <v>8.5</v>
      </c>
      <c r="J54" s="79">
        <v>95.2</v>
      </c>
      <c r="K54" s="80" t="s">
        <v>105</v>
      </c>
      <c r="L54" s="81"/>
      <c r="M54" s="82"/>
    </row>
    <row r="55" spans="1:13" ht="25.5" x14ac:dyDescent="0.25">
      <c r="A55" s="20"/>
      <c r="B55" s="12"/>
      <c r="C55" s="75"/>
      <c r="D55" s="76" t="s">
        <v>28</v>
      </c>
      <c r="E55" s="77" t="s">
        <v>185</v>
      </c>
      <c r="F55" s="78" t="s">
        <v>102</v>
      </c>
      <c r="G55" s="79">
        <v>17.2</v>
      </c>
      <c r="H55" s="79">
        <v>19.64</v>
      </c>
      <c r="I55" s="79">
        <v>0.2</v>
      </c>
      <c r="J55" s="79">
        <v>246.36</v>
      </c>
      <c r="K55" s="80" t="s">
        <v>106</v>
      </c>
      <c r="L55" s="81"/>
      <c r="M55" s="82"/>
    </row>
    <row r="56" spans="1:13" ht="15" x14ac:dyDescent="0.25">
      <c r="A56" s="20"/>
      <c r="B56" s="12"/>
      <c r="C56" s="75"/>
      <c r="D56" s="114" t="s">
        <v>29</v>
      </c>
      <c r="E56" s="77" t="s">
        <v>165</v>
      </c>
      <c r="F56" s="78">
        <v>180</v>
      </c>
      <c r="G56" s="79">
        <v>3.43</v>
      </c>
      <c r="H56" s="79">
        <v>5.18</v>
      </c>
      <c r="I56" s="79">
        <v>27.61</v>
      </c>
      <c r="J56" s="79">
        <v>170.78</v>
      </c>
      <c r="K56" s="80" t="s">
        <v>107</v>
      </c>
      <c r="L56" s="81"/>
      <c r="M56" s="82"/>
    </row>
    <row r="57" spans="1:13" ht="15" x14ac:dyDescent="0.25">
      <c r="A57" s="20"/>
      <c r="B57" s="12"/>
      <c r="C57" s="75"/>
      <c r="D57" s="114" t="s">
        <v>30</v>
      </c>
      <c r="E57" s="77" t="s">
        <v>130</v>
      </c>
      <c r="F57" s="78">
        <v>200</v>
      </c>
      <c r="G57" s="79">
        <v>0.7</v>
      </c>
      <c r="H57" s="79">
        <v>0.3</v>
      </c>
      <c r="I57" s="79">
        <v>19.3</v>
      </c>
      <c r="J57" s="79">
        <v>82.7</v>
      </c>
      <c r="K57" s="80" t="s">
        <v>108</v>
      </c>
      <c r="L57" s="81"/>
      <c r="M57" s="82"/>
    </row>
    <row r="58" spans="1:13" ht="15" x14ac:dyDescent="0.25">
      <c r="A58" s="20"/>
      <c r="B58" s="12"/>
      <c r="C58" s="75"/>
      <c r="D58" s="114" t="s">
        <v>31</v>
      </c>
      <c r="E58" s="77" t="s">
        <v>46</v>
      </c>
      <c r="F58" s="78">
        <v>40</v>
      </c>
      <c r="G58" s="79">
        <v>3.04</v>
      </c>
      <c r="H58" s="79">
        <v>0.32</v>
      </c>
      <c r="I58" s="79">
        <v>19.68</v>
      </c>
      <c r="J58" s="79">
        <v>93.76</v>
      </c>
      <c r="K58" s="80" t="s">
        <v>42</v>
      </c>
      <c r="L58" s="81"/>
      <c r="M58" s="82"/>
    </row>
    <row r="59" spans="1:13" ht="18" customHeight="1" x14ac:dyDescent="0.25">
      <c r="A59" s="20"/>
      <c r="B59" s="12"/>
      <c r="C59" s="75"/>
      <c r="D59" s="76" t="s">
        <v>32</v>
      </c>
      <c r="E59" s="77" t="s">
        <v>47</v>
      </c>
      <c r="F59" s="78">
        <v>20</v>
      </c>
      <c r="G59" s="79">
        <v>0.12</v>
      </c>
      <c r="H59" s="79">
        <v>0.24</v>
      </c>
      <c r="I59" s="79">
        <v>6.68</v>
      </c>
      <c r="J59" s="79">
        <v>29.36</v>
      </c>
      <c r="K59" s="80" t="s">
        <v>52</v>
      </c>
      <c r="L59" s="81"/>
      <c r="M59" s="82"/>
    </row>
    <row r="60" spans="1:13" ht="15" x14ac:dyDescent="0.25">
      <c r="A60" s="20"/>
      <c r="B60" s="12"/>
      <c r="C60" s="75"/>
      <c r="D60" s="116"/>
      <c r="E60" s="77"/>
      <c r="F60" s="81"/>
      <c r="G60" s="79"/>
      <c r="H60" s="79"/>
      <c r="I60" s="79"/>
      <c r="J60" s="79"/>
      <c r="K60" s="80"/>
      <c r="L60" s="81"/>
      <c r="M60" s="82"/>
    </row>
    <row r="61" spans="1:13" ht="15" x14ac:dyDescent="0.25">
      <c r="A61" s="20"/>
      <c r="B61" s="12"/>
      <c r="C61" s="75"/>
      <c r="D61" s="116"/>
      <c r="E61" s="77"/>
      <c r="F61" s="81"/>
      <c r="G61" s="79"/>
      <c r="H61" s="79"/>
      <c r="I61" s="79"/>
      <c r="J61" s="79"/>
      <c r="K61" s="80"/>
      <c r="L61" s="81"/>
      <c r="M61" s="82"/>
    </row>
    <row r="62" spans="1:13" ht="15" x14ac:dyDescent="0.25">
      <c r="A62" s="21"/>
      <c r="B62" s="14"/>
      <c r="C62" s="117"/>
      <c r="D62" s="118" t="s">
        <v>33</v>
      </c>
      <c r="E62" s="88"/>
      <c r="F62" s="90">
        <v>750</v>
      </c>
      <c r="G62" s="90">
        <v>26.29</v>
      </c>
      <c r="H62" s="90">
        <v>31.68</v>
      </c>
      <c r="I62" s="90">
        <v>81.97</v>
      </c>
      <c r="J62" s="90">
        <f t="shared" ref="J62:L62" si="10">SUM(J53:J61)</f>
        <v>718.16000000000008</v>
      </c>
      <c r="K62" s="91"/>
      <c r="L62" s="90">
        <f t="shared" si="10"/>
        <v>0</v>
      </c>
      <c r="M62" s="82"/>
    </row>
    <row r="63" spans="1:13" ht="15.75" customHeight="1" thickBot="1" x14ac:dyDescent="0.25">
      <c r="A63" s="26">
        <f>A44</f>
        <v>1</v>
      </c>
      <c r="B63" s="27">
        <f>B44</f>
        <v>3</v>
      </c>
      <c r="C63" s="184" t="s">
        <v>4</v>
      </c>
      <c r="D63" s="188"/>
      <c r="E63" s="172"/>
      <c r="F63" s="136">
        <f>F52+F62</f>
        <v>1250</v>
      </c>
      <c r="G63" s="136">
        <f t="shared" ref="G63" si="11">G52+G62</f>
        <v>38.14</v>
      </c>
      <c r="H63" s="136">
        <f t="shared" ref="H63" si="12">H52+H62</f>
        <v>42.67</v>
      </c>
      <c r="I63" s="136">
        <f t="shared" ref="I63" si="13">I52+I62</f>
        <v>144.04</v>
      </c>
      <c r="J63" s="136">
        <f t="shared" ref="J63:L63" si="14">J52+J62</f>
        <v>1112.75</v>
      </c>
      <c r="K63" s="136"/>
      <c r="L63" s="136">
        <f t="shared" si="14"/>
        <v>0</v>
      </c>
      <c r="M63" s="82"/>
    </row>
    <row r="64" spans="1:13" ht="15" x14ac:dyDescent="0.25">
      <c r="A64" s="17">
        <v>1</v>
      </c>
      <c r="B64" s="18">
        <v>4</v>
      </c>
      <c r="C64" s="121" t="s">
        <v>20</v>
      </c>
      <c r="D64" s="114" t="s">
        <v>21</v>
      </c>
      <c r="E64" s="158" t="s">
        <v>109</v>
      </c>
      <c r="F64" s="164" t="s">
        <v>110</v>
      </c>
      <c r="G64" s="164">
        <v>20.100000000000001</v>
      </c>
      <c r="H64" s="164">
        <v>7.84</v>
      </c>
      <c r="I64" s="159">
        <v>34.299999999999997</v>
      </c>
      <c r="J64" s="159">
        <v>288.16000000000003</v>
      </c>
      <c r="K64" s="137" t="s">
        <v>111</v>
      </c>
      <c r="L64" s="81"/>
      <c r="M64" s="82"/>
    </row>
    <row r="65" spans="1:13" ht="15" x14ac:dyDescent="0.25">
      <c r="A65" s="20"/>
      <c r="B65" s="12"/>
      <c r="C65" s="75"/>
      <c r="D65" s="114" t="s">
        <v>22</v>
      </c>
      <c r="E65" s="158" t="s">
        <v>71</v>
      </c>
      <c r="F65" s="159">
        <v>200</v>
      </c>
      <c r="G65" s="164">
        <v>1.52</v>
      </c>
      <c r="H65" s="164">
        <v>1.35</v>
      </c>
      <c r="I65" s="159">
        <v>15.5</v>
      </c>
      <c r="J65" s="159">
        <v>81.83</v>
      </c>
      <c r="K65" s="159" t="s">
        <v>166</v>
      </c>
      <c r="L65" s="81"/>
      <c r="M65" s="82"/>
    </row>
    <row r="66" spans="1:13" ht="15" x14ac:dyDescent="0.25">
      <c r="A66" s="20"/>
      <c r="B66" s="12"/>
      <c r="C66" s="75"/>
      <c r="D66" s="114" t="s">
        <v>23</v>
      </c>
      <c r="E66" s="158" t="s">
        <v>47</v>
      </c>
      <c r="F66" s="159">
        <v>20</v>
      </c>
      <c r="G66" s="164">
        <v>0.12</v>
      </c>
      <c r="H66" s="164">
        <v>0.24</v>
      </c>
      <c r="I66" s="159">
        <v>6.68</v>
      </c>
      <c r="J66" s="159">
        <v>29.36</v>
      </c>
      <c r="K66" s="159" t="s">
        <v>92</v>
      </c>
      <c r="L66" s="81"/>
      <c r="M66" s="82"/>
    </row>
    <row r="67" spans="1:13" ht="15" x14ac:dyDescent="0.25">
      <c r="A67" s="20"/>
      <c r="B67" s="12"/>
      <c r="C67" s="75"/>
      <c r="D67" s="114"/>
      <c r="E67" s="158" t="s">
        <v>167</v>
      </c>
      <c r="F67" s="165">
        <v>50</v>
      </c>
      <c r="G67" s="164">
        <v>3.8</v>
      </c>
      <c r="H67" s="164">
        <v>2.7</v>
      </c>
      <c r="I67" s="159">
        <v>26.9</v>
      </c>
      <c r="J67" s="159">
        <v>46.8</v>
      </c>
      <c r="K67" s="159" t="s">
        <v>60</v>
      </c>
      <c r="L67" s="81"/>
      <c r="M67" s="82"/>
    </row>
    <row r="68" spans="1:13" ht="15" x14ac:dyDescent="0.25">
      <c r="A68" s="20"/>
      <c r="B68" s="12"/>
      <c r="C68" s="75"/>
      <c r="D68" s="114" t="s">
        <v>24</v>
      </c>
      <c r="E68" s="158" t="s">
        <v>112</v>
      </c>
      <c r="F68" s="159">
        <v>120</v>
      </c>
      <c r="G68" s="164">
        <v>0.48</v>
      </c>
      <c r="H68" s="164">
        <v>0.48</v>
      </c>
      <c r="I68" s="159">
        <v>11.76</v>
      </c>
      <c r="J68" s="159">
        <v>53.28</v>
      </c>
      <c r="K68" s="159" t="s">
        <v>52</v>
      </c>
      <c r="L68" s="81"/>
      <c r="M68" s="82"/>
    </row>
    <row r="69" spans="1:13" ht="15" x14ac:dyDescent="0.25">
      <c r="A69" s="20"/>
      <c r="B69" s="12"/>
      <c r="C69" s="75"/>
      <c r="D69" s="116"/>
      <c r="E69" s="77"/>
      <c r="F69" s="81"/>
      <c r="G69" s="81"/>
      <c r="H69" s="81"/>
      <c r="I69" s="81"/>
      <c r="J69" s="81"/>
      <c r="K69" s="81"/>
      <c r="L69" s="81"/>
      <c r="M69" s="82"/>
    </row>
    <row r="70" spans="1:13" ht="15" x14ac:dyDescent="0.25">
      <c r="A70" s="20"/>
      <c r="B70" s="12"/>
      <c r="C70" s="75"/>
      <c r="D70" s="116"/>
      <c r="E70" s="77"/>
      <c r="F70" s="81"/>
      <c r="G70" s="81"/>
      <c r="H70" s="81"/>
      <c r="I70" s="81"/>
      <c r="J70" s="81"/>
      <c r="K70" s="81"/>
      <c r="L70" s="81"/>
      <c r="M70" s="82"/>
    </row>
    <row r="71" spans="1:13" ht="15" x14ac:dyDescent="0.25">
      <c r="A71" s="21"/>
      <c r="B71" s="14"/>
      <c r="C71" s="117"/>
      <c r="D71" s="118" t="s">
        <v>33</v>
      </c>
      <c r="E71" s="166"/>
      <c r="F71" s="167">
        <v>530</v>
      </c>
      <c r="G71" s="167">
        <v>26.02</v>
      </c>
      <c r="H71" s="167">
        <v>12.61</v>
      </c>
      <c r="I71" s="167">
        <v>95.54</v>
      </c>
      <c r="J71" s="167">
        <v>599.73</v>
      </c>
      <c r="K71" s="168"/>
      <c r="L71" s="90">
        <f t="shared" ref="L71" si="15">SUM(L64:L70)</f>
        <v>0</v>
      </c>
      <c r="M71" s="82"/>
    </row>
    <row r="72" spans="1:13" ht="15" x14ac:dyDescent="0.25">
      <c r="A72" s="23">
        <f>A64</f>
        <v>1</v>
      </c>
      <c r="B72" s="10">
        <f>B64</f>
        <v>4</v>
      </c>
      <c r="C72" s="120" t="s">
        <v>25</v>
      </c>
      <c r="D72" s="139" t="s">
        <v>26</v>
      </c>
      <c r="E72" s="169"/>
      <c r="F72" s="160"/>
      <c r="G72" s="170"/>
      <c r="H72" s="163"/>
      <c r="I72" s="165"/>
      <c r="J72" s="165"/>
      <c r="K72" s="159"/>
      <c r="L72" s="149"/>
      <c r="M72" s="82"/>
    </row>
    <row r="73" spans="1:13" ht="15" x14ac:dyDescent="0.25">
      <c r="A73" s="20"/>
      <c r="B73" s="12"/>
      <c r="C73" s="75"/>
      <c r="D73" s="139" t="s">
        <v>27</v>
      </c>
      <c r="E73" s="169" t="s">
        <v>113</v>
      </c>
      <c r="F73" s="160">
        <v>200</v>
      </c>
      <c r="G73" s="170">
        <v>2.0499999999999998</v>
      </c>
      <c r="H73" s="170">
        <v>2.2000000000000002</v>
      </c>
      <c r="I73" s="165">
        <v>12.55</v>
      </c>
      <c r="J73" s="165">
        <v>78.2</v>
      </c>
      <c r="K73" s="159" t="s">
        <v>114</v>
      </c>
      <c r="L73" s="149"/>
      <c r="M73" s="82"/>
    </row>
    <row r="74" spans="1:13" ht="15" x14ac:dyDescent="0.25">
      <c r="A74" s="20"/>
      <c r="B74" s="12"/>
      <c r="C74" s="75"/>
      <c r="D74" s="139" t="s">
        <v>28</v>
      </c>
      <c r="E74" s="169" t="s">
        <v>154</v>
      </c>
      <c r="F74" s="160">
        <v>200</v>
      </c>
      <c r="G74" s="170">
        <v>10.15</v>
      </c>
      <c r="H74" s="170">
        <v>21.6</v>
      </c>
      <c r="I74" s="165">
        <v>13.8</v>
      </c>
      <c r="J74" s="165">
        <v>290.2</v>
      </c>
      <c r="K74" s="159" t="s">
        <v>115</v>
      </c>
      <c r="L74" s="149"/>
      <c r="M74" s="82"/>
    </row>
    <row r="75" spans="1:13" ht="15.75" x14ac:dyDescent="0.25">
      <c r="A75" s="20"/>
      <c r="B75" s="12"/>
      <c r="C75" s="75"/>
      <c r="D75" s="139" t="s">
        <v>29</v>
      </c>
      <c r="E75" s="64"/>
      <c r="F75" s="65"/>
      <c r="G75" s="66"/>
      <c r="H75" s="66"/>
      <c r="I75" s="66"/>
      <c r="J75" s="66"/>
      <c r="K75" s="171"/>
      <c r="L75" s="149"/>
      <c r="M75" s="82"/>
    </row>
    <row r="76" spans="1:13" ht="15" x14ac:dyDescent="0.25">
      <c r="A76" s="20"/>
      <c r="B76" s="12"/>
      <c r="C76" s="75"/>
      <c r="D76" s="139" t="s">
        <v>30</v>
      </c>
      <c r="E76" s="169" t="s">
        <v>63</v>
      </c>
      <c r="F76" s="160">
        <v>200</v>
      </c>
      <c r="G76" s="170">
        <v>0.16</v>
      </c>
      <c r="H76" s="170">
        <v>4.4000000000000004</v>
      </c>
      <c r="I76" s="160">
        <v>27.88</v>
      </c>
      <c r="J76" s="165">
        <v>113.6</v>
      </c>
      <c r="K76" s="159" t="s">
        <v>65</v>
      </c>
      <c r="L76" s="149"/>
      <c r="M76" s="82"/>
    </row>
    <row r="77" spans="1:13" ht="15" x14ac:dyDescent="0.25">
      <c r="A77" s="20"/>
      <c r="B77" s="12"/>
      <c r="C77" s="75"/>
      <c r="D77" s="139" t="s">
        <v>31</v>
      </c>
      <c r="E77" s="158" t="s">
        <v>46</v>
      </c>
      <c r="F77" s="160">
        <v>60</v>
      </c>
      <c r="G77" s="164">
        <v>4.5599999999999996</v>
      </c>
      <c r="H77" s="164">
        <v>0.48</v>
      </c>
      <c r="I77" s="159">
        <v>29.52</v>
      </c>
      <c r="J77" s="159">
        <v>140.63999999999999</v>
      </c>
      <c r="K77" s="159" t="s">
        <v>52</v>
      </c>
      <c r="L77" s="149"/>
      <c r="M77" s="82"/>
    </row>
    <row r="78" spans="1:13" ht="15" x14ac:dyDescent="0.25">
      <c r="A78" s="20"/>
      <c r="B78" s="12"/>
      <c r="C78" s="75"/>
      <c r="D78" s="139" t="s">
        <v>32</v>
      </c>
      <c r="E78" s="158" t="s">
        <v>47</v>
      </c>
      <c r="F78" s="160">
        <v>40</v>
      </c>
      <c r="G78" s="164">
        <v>0.24</v>
      </c>
      <c r="H78" s="164">
        <v>0.48</v>
      </c>
      <c r="I78" s="159">
        <v>13.36</v>
      </c>
      <c r="J78" s="159">
        <v>58.72</v>
      </c>
      <c r="K78" s="159" t="s">
        <v>52</v>
      </c>
      <c r="L78" s="149"/>
      <c r="M78" s="82"/>
    </row>
    <row r="79" spans="1:13" ht="15" x14ac:dyDescent="0.25">
      <c r="A79" s="20"/>
      <c r="B79" s="12"/>
      <c r="C79" s="75"/>
      <c r="D79" s="148"/>
      <c r="E79" s="77"/>
      <c r="F79" s="81"/>
      <c r="G79" s="81"/>
      <c r="H79" s="81"/>
      <c r="I79" s="81"/>
      <c r="J79" s="81"/>
      <c r="K79" s="81"/>
      <c r="L79" s="149"/>
      <c r="M79" s="82"/>
    </row>
    <row r="80" spans="1:13" ht="15" x14ac:dyDescent="0.25">
      <c r="A80" s="20"/>
      <c r="B80" s="12"/>
      <c r="C80" s="75"/>
      <c r="D80" s="116"/>
      <c r="E80" s="77"/>
      <c r="F80" s="81"/>
      <c r="G80" s="81"/>
      <c r="H80" s="81"/>
      <c r="I80" s="81"/>
      <c r="J80" s="81"/>
      <c r="K80" s="80"/>
      <c r="L80" s="81"/>
      <c r="M80" s="82"/>
    </row>
    <row r="81" spans="1:13" ht="15" x14ac:dyDescent="0.25">
      <c r="A81" s="21"/>
      <c r="B81" s="14"/>
      <c r="C81" s="117"/>
      <c r="D81" s="118" t="s">
        <v>33</v>
      </c>
      <c r="E81" s="88"/>
      <c r="F81" s="90">
        <f>SUM(F72:F80)</f>
        <v>700</v>
      </c>
      <c r="G81" s="90">
        <f t="shared" ref="G81" si="16">SUM(G72:G80)</f>
        <v>17.159999999999997</v>
      </c>
      <c r="H81" s="90">
        <v>24.92</v>
      </c>
      <c r="I81" s="90">
        <v>97.11</v>
      </c>
      <c r="J81" s="119">
        <v>681.36</v>
      </c>
      <c r="K81" s="91"/>
      <c r="L81" s="90">
        <f t="shared" ref="L81" si="17">SUM(L72:L80)</f>
        <v>0</v>
      </c>
      <c r="M81" s="82"/>
    </row>
    <row r="82" spans="1:13" ht="15.75" customHeight="1" thickBot="1" x14ac:dyDescent="0.25">
      <c r="A82" s="26">
        <f>A64</f>
        <v>1</v>
      </c>
      <c r="B82" s="27">
        <f>B64</f>
        <v>4</v>
      </c>
      <c r="C82" s="184" t="s">
        <v>4</v>
      </c>
      <c r="D82" s="185"/>
      <c r="E82" s="92"/>
      <c r="F82" s="93">
        <f>F71+F81</f>
        <v>1230</v>
      </c>
      <c r="G82" s="93">
        <f t="shared" ref="G82" si="18">G71+G81</f>
        <v>43.179999999999993</v>
      </c>
      <c r="H82" s="93">
        <f t="shared" ref="H82" si="19">H71+H81</f>
        <v>37.53</v>
      </c>
      <c r="I82" s="93">
        <f t="shared" ref="I82" si="20">I71+I81</f>
        <v>192.65</v>
      </c>
      <c r="J82" s="93">
        <f t="shared" ref="J82:L82" si="21">J71+J81</f>
        <v>1281.0900000000001</v>
      </c>
      <c r="K82" s="93"/>
      <c r="L82" s="93">
        <f t="shared" si="21"/>
        <v>0</v>
      </c>
      <c r="M82" s="82"/>
    </row>
    <row r="83" spans="1:13" ht="15" x14ac:dyDescent="0.25">
      <c r="A83" s="17">
        <v>1</v>
      </c>
      <c r="B83" s="18">
        <v>5</v>
      </c>
      <c r="C83" s="121" t="s">
        <v>20</v>
      </c>
      <c r="D83" s="122" t="s">
        <v>21</v>
      </c>
      <c r="E83" s="49" t="s">
        <v>116</v>
      </c>
      <c r="F83" s="132">
        <v>200</v>
      </c>
      <c r="G83" s="133">
        <v>20.100000000000001</v>
      </c>
      <c r="H83" s="133">
        <v>9.14</v>
      </c>
      <c r="I83" s="133">
        <v>3.6</v>
      </c>
      <c r="J83" s="134">
        <v>177.06</v>
      </c>
      <c r="K83" s="135" t="s">
        <v>117</v>
      </c>
      <c r="L83" s="97"/>
      <c r="M83" s="82"/>
    </row>
    <row r="84" spans="1:13" ht="15" x14ac:dyDescent="0.25">
      <c r="A84" s="20"/>
      <c r="B84" s="12"/>
      <c r="C84" s="75"/>
      <c r="D84" s="140"/>
      <c r="E84" s="49" t="s">
        <v>119</v>
      </c>
      <c r="F84" s="132">
        <v>30</v>
      </c>
      <c r="G84" s="133">
        <v>0.93</v>
      </c>
      <c r="H84" s="133">
        <v>0.06</v>
      </c>
      <c r="I84" s="133">
        <v>1.95</v>
      </c>
      <c r="J84" s="133">
        <v>12.06</v>
      </c>
      <c r="K84" s="157" t="s">
        <v>118</v>
      </c>
      <c r="L84" s="149"/>
      <c r="M84" s="82"/>
    </row>
    <row r="85" spans="1:13" ht="15" x14ac:dyDescent="0.25">
      <c r="A85" s="20"/>
      <c r="B85" s="12"/>
      <c r="C85" s="75"/>
      <c r="D85" s="140"/>
      <c r="E85" s="49" t="s">
        <v>88</v>
      </c>
      <c r="F85" s="132">
        <v>45</v>
      </c>
      <c r="G85" s="133">
        <v>6.57</v>
      </c>
      <c r="H85" s="133">
        <v>6.65</v>
      </c>
      <c r="I85" s="133">
        <v>12.53</v>
      </c>
      <c r="J85" s="133">
        <v>136.25</v>
      </c>
      <c r="K85" s="157" t="s">
        <v>120</v>
      </c>
      <c r="L85" s="149"/>
      <c r="M85" s="82"/>
    </row>
    <row r="86" spans="1:13" ht="15" x14ac:dyDescent="0.25">
      <c r="A86" s="20"/>
      <c r="B86" s="12"/>
      <c r="C86" s="75"/>
      <c r="D86" s="139" t="s">
        <v>22</v>
      </c>
      <c r="E86" s="158" t="s">
        <v>54</v>
      </c>
      <c r="F86" s="159">
        <v>200</v>
      </c>
      <c r="G86" s="159">
        <v>1.5</v>
      </c>
      <c r="H86" s="159">
        <v>1.4</v>
      </c>
      <c r="I86" s="159">
        <v>8.6</v>
      </c>
      <c r="J86" s="160">
        <v>53</v>
      </c>
      <c r="K86" s="138" t="s">
        <v>55</v>
      </c>
      <c r="L86" s="149"/>
      <c r="M86" s="82"/>
    </row>
    <row r="87" spans="1:13" ht="15" x14ac:dyDescent="0.25">
      <c r="A87" s="20"/>
      <c r="B87" s="12"/>
      <c r="C87" s="75"/>
      <c r="D87" s="139" t="s">
        <v>23</v>
      </c>
      <c r="E87" s="161" t="s">
        <v>47</v>
      </c>
      <c r="F87" s="160">
        <v>25</v>
      </c>
      <c r="G87" s="160">
        <v>0.15</v>
      </c>
      <c r="H87" s="160">
        <v>0.3</v>
      </c>
      <c r="I87" s="160">
        <v>8.35</v>
      </c>
      <c r="J87" s="160">
        <v>36.700000000000003</v>
      </c>
      <c r="K87" s="137" t="s">
        <v>60</v>
      </c>
      <c r="L87" s="149"/>
      <c r="M87" s="82"/>
    </row>
    <row r="88" spans="1:13" ht="15" x14ac:dyDescent="0.25">
      <c r="A88" s="20"/>
      <c r="B88" s="12"/>
      <c r="C88" s="75"/>
      <c r="D88" s="139" t="s">
        <v>24</v>
      </c>
      <c r="E88" s="110"/>
      <c r="F88" s="111"/>
      <c r="G88" s="111"/>
      <c r="H88" s="111"/>
      <c r="I88" s="111"/>
      <c r="J88" s="111"/>
      <c r="K88" s="111"/>
      <c r="L88" s="149"/>
      <c r="M88" s="82"/>
    </row>
    <row r="89" spans="1:13" ht="15" x14ac:dyDescent="0.25">
      <c r="A89" s="20"/>
      <c r="B89" s="12"/>
      <c r="C89" s="75"/>
      <c r="D89" s="140"/>
      <c r="E89" s="158"/>
      <c r="F89" s="162"/>
      <c r="G89" s="163"/>
      <c r="H89" s="164"/>
      <c r="I89" s="159"/>
      <c r="J89" s="165"/>
      <c r="K89" s="137"/>
      <c r="L89" s="149"/>
      <c r="M89" s="82"/>
    </row>
    <row r="90" spans="1:13" ht="15" x14ac:dyDescent="0.25">
      <c r="A90" s="20"/>
      <c r="B90" s="12"/>
      <c r="C90" s="75"/>
      <c r="D90" s="148"/>
      <c r="E90" s="158"/>
      <c r="F90" s="162"/>
      <c r="G90" s="164"/>
      <c r="H90" s="164"/>
      <c r="I90" s="159"/>
      <c r="J90" s="159"/>
      <c r="K90" s="137"/>
      <c r="L90" s="149"/>
      <c r="M90" s="82"/>
    </row>
    <row r="91" spans="1:13" ht="15.75" thickBot="1" x14ac:dyDescent="0.3">
      <c r="A91" s="21"/>
      <c r="B91" s="14"/>
      <c r="C91" s="117"/>
      <c r="D91" s="118" t="s">
        <v>33</v>
      </c>
      <c r="E91" s="88"/>
      <c r="F91" s="90">
        <v>500</v>
      </c>
      <c r="G91" s="90">
        <v>29.25</v>
      </c>
      <c r="H91" s="90">
        <v>17.55</v>
      </c>
      <c r="I91" s="90">
        <v>35.03</v>
      </c>
      <c r="J91" s="90">
        <v>415.07</v>
      </c>
      <c r="K91" s="91"/>
      <c r="L91" s="90">
        <f t="shared" ref="L91" si="22">SUM(L83:L90)</f>
        <v>0</v>
      </c>
      <c r="M91" s="82"/>
    </row>
    <row r="92" spans="1:13" ht="15" x14ac:dyDescent="0.25">
      <c r="A92" s="23">
        <f>A83</f>
        <v>1</v>
      </c>
      <c r="B92" s="10">
        <f>B83</f>
        <v>5</v>
      </c>
      <c r="C92" s="120" t="s">
        <v>25</v>
      </c>
      <c r="D92" s="114" t="s">
        <v>26</v>
      </c>
      <c r="E92" s="67"/>
      <c r="F92" s="68"/>
      <c r="G92" s="69"/>
      <c r="H92" s="69"/>
      <c r="I92" s="70"/>
      <c r="J92" s="71"/>
      <c r="K92" s="72"/>
      <c r="L92" s="81"/>
      <c r="M92" s="82"/>
    </row>
    <row r="93" spans="1:13" ht="15" x14ac:dyDescent="0.25">
      <c r="A93" s="20"/>
      <c r="B93" s="12"/>
      <c r="C93" s="75"/>
      <c r="D93" s="139" t="s">
        <v>27</v>
      </c>
      <c r="E93" s="151" t="s">
        <v>43</v>
      </c>
      <c r="F93" s="152">
        <v>200</v>
      </c>
      <c r="G93" s="153">
        <v>6.9</v>
      </c>
      <c r="H93" s="154">
        <v>6.7</v>
      </c>
      <c r="I93" s="152">
        <v>11.47</v>
      </c>
      <c r="J93" s="152">
        <v>133.78</v>
      </c>
      <c r="K93" s="155" t="s">
        <v>123</v>
      </c>
      <c r="L93" s="149"/>
      <c r="M93" s="82"/>
    </row>
    <row r="94" spans="1:13" ht="24" x14ac:dyDescent="0.25">
      <c r="A94" s="20"/>
      <c r="B94" s="12"/>
      <c r="C94" s="75"/>
      <c r="D94" s="139" t="s">
        <v>28</v>
      </c>
      <c r="E94" s="151" t="s">
        <v>168</v>
      </c>
      <c r="F94" s="152" t="s">
        <v>122</v>
      </c>
      <c r="G94" s="152">
        <v>10.77</v>
      </c>
      <c r="H94" s="154">
        <v>10.66</v>
      </c>
      <c r="I94" s="152">
        <v>12.06</v>
      </c>
      <c r="J94" s="152">
        <v>187.26</v>
      </c>
      <c r="K94" s="155" t="s">
        <v>121</v>
      </c>
      <c r="L94" s="149"/>
      <c r="M94" s="82"/>
    </row>
    <row r="95" spans="1:13" ht="15" x14ac:dyDescent="0.25">
      <c r="A95" s="20"/>
      <c r="B95" s="12"/>
      <c r="C95" s="75"/>
      <c r="D95" s="139" t="s">
        <v>29</v>
      </c>
      <c r="E95" s="110" t="s">
        <v>186</v>
      </c>
      <c r="F95" s="111">
        <v>200</v>
      </c>
      <c r="G95" s="111">
        <v>11.46</v>
      </c>
      <c r="H95" s="111">
        <v>8.1199999999999992</v>
      </c>
      <c r="I95" s="111">
        <v>51.52</v>
      </c>
      <c r="J95" s="111">
        <v>325</v>
      </c>
      <c r="K95" s="111" t="s">
        <v>124</v>
      </c>
      <c r="L95" s="149"/>
      <c r="M95" s="82"/>
    </row>
    <row r="96" spans="1:13" ht="15" x14ac:dyDescent="0.25">
      <c r="A96" s="20"/>
      <c r="B96" s="12"/>
      <c r="C96" s="75"/>
      <c r="D96" s="139" t="s">
        <v>30</v>
      </c>
      <c r="E96" s="156" t="s">
        <v>45</v>
      </c>
      <c r="F96" s="155">
        <v>180</v>
      </c>
      <c r="G96" s="155">
        <v>0</v>
      </c>
      <c r="H96" s="155">
        <v>0</v>
      </c>
      <c r="I96" s="155">
        <v>16.739999999999998</v>
      </c>
      <c r="J96" s="155">
        <v>66.959999999999994</v>
      </c>
      <c r="K96" s="155" t="s">
        <v>125</v>
      </c>
      <c r="L96" s="149"/>
      <c r="M96" s="82"/>
    </row>
    <row r="97" spans="1:13" ht="15" x14ac:dyDescent="0.25">
      <c r="A97" s="20"/>
      <c r="B97" s="12"/>
      <c r="C97" s="75"/>
      <c r="D97" s="139" t="s">
        <v>31</v>
      </c>
      <c r="E97" s="156" t="s">
        <v>46</v>
      </c>
      <c r="F97" s="152">
        <v>50</v>
      </c>
      <c r="G97" s="155">
        <v>3.8</v>
      </c>
      <c r="H97" s="155">
        <v>0.4</v>
      </c>
      <c r="I97" s="155">
        <v>24.6</v>
      </c>
      <c r="J97" s="155">
        <v>117.2</v>
      </c>
      <c r="K97" s="155" t="s">
        <v>42</v>
      </c>
      <c r="L97" s="149"/>
      <c r="M97" s="82"/>
    </row>
    <row r="98" spans="1:13" ht="15" x14ac:dyDescent="0.25">
      <c r="A98" s="20"/>
      <c r="B98" s="12"/>
      <c r="C98" s="75"/>
      <c r="D98" s="139" t="s">
        <v>32</v>
      </c>
      <c r="E98" s="156" t="s">
        <v>47</v>
      </c>
      <c r="F98" s="152">
        <v>50</v>
      </c>
      <c r="G98" s="155">
        <v>0.3</v>
      </c>
      <c r="H98" s="155">
        <v>0.6</v>
      </c>
      <c r="I98" s="155">
        <v>16.7</v>
      </c>
      <c r="J98" s="155">
        <v>73.400000000000006</v>
      </c>
      <c r="K98" s="155" t="s">
        <v>52</v>
      </c>
      <c r="L98" s="150"/>
      <c r="M98" s="82"/>
    </row>
    <row r="99" spans="1:13" ht="15" x14ac:dyDescent="0.25">
      <c r="A99" s="20"/>
      <c r="B99" s="12"/>
      <c r="C99" s="75"/>
      <c r="D99" s="148"/>
      <c r="E99" s="77"/>
      <c r="F99" s="81"/>
      <c r="G99" s="81"/>
      <c r="H99" s="81"/>
      <c r="I99" s="81"/>
      <c r="J99" s="81"/>
      <c r="K99" s="81"/>
      <c r="L99" s="149"/>
      <c r="M99" s="82"/>
    </row>
    <row r="100" spans="1:13" ht="15" x14ac:dyDescent="0.25">
      <c r="A100" s="20"/>
      <c r="B100" s="12"/>
      <c r="C100" s="75"/>
      <c r="D100" s="116"/>
      <c r="E100" s="77"/>
      <c r="F100" s="81"/>
      <c r="G100" s="81"/>
      <c r="H100" s="81"/>
      <c r="I100" s="81"/>
      <c r="J100" s="81"/>
      <c r="K100" s="80"/>
      <c r="L100" s="81"/>
      <c r="M100" s="82"/>
    </row>
    <row r="101" spans="1:13" ht="15" x14ac:dyDescent="0.25">
      <c r="A101" s="21"/>
      <c r="B101" s="14"/>
      <c r="C101" s="117"/>
      <c r="D101" s="118" t="s">
        <v>33</v>
      </c>
      <c r="E101" s="88"/>
      <c r="F101" s="90">
        <v>780</v>
      </c>
      <c r="G101" s="90">
        <v>33.229999999999997</v>
      </c>
      <c r="H101" s="90">
        <f>H93+H94+H95+H96+H97+H98</f>
        <v>26.479999999999997</v>
      </c>
      <c r="I101" s="90">
        <v>133.09</v>
      </c>
      <c r="J101" s="90">
        <v>903.09</v>
      </c>
      <c r="K101" s="91"/>
      <c r="L101" s="90">
        <f t="shared" ref="L101" si="23">SUM(L92:L100)</f>
        <v>0</v>
      </c>
      <c r="M101" s="82"/>
    </row>
    <row r="102" spans="1:13" ht="15.75" customHeight="1" thickBot="1" x14ac:dyDescent="0.25">
      <c r="A102" s="26">
        <f>A83</f>
        <v>1</v>
      </c>
      <c r="B102" s="27">
        <f>B83</f>
        <v>5</v>
      </c>
      <c r="C102" s="184" t="s">
        <v>4</v>
      </c>
      <c r="D102" s="185"/>
      <c r="E102" s="92"/>
      <c r="F102" s="93">
        <f>F91+F101</f>
        <v>1280</v>
      </c>
      <c r="G102" s="93">
        <f t="shared" ref="G102" si="24">G91+G101</f>
        <v>62.48</v>
      </c>
      <c r="H102" s="93">
        <f t="shared" ref="H102" si="25">H91+H101</f>
        <v>44.03</v>
      </c>
      <c r="I102" s="93">
        <f t="shared" ref="I102" si="26">I91+I101</f>
        <v>168.12</v>
      </c>
      <c r="J102" s="93">
        <f t="shared" ref="J102:L102" si="27">J91+J101</f>
        <v>1318.16</v>
      </c>
      <c r="K102" s="93"/>
      <c r="L102" s="93">
        <f t="shared" si="27"/>
        <v>0</v>
      </c>
      <c r="M102" s="82"/>
    </row>
    <row r="103" spans="1:13" ht="15" x14ac:dyDescent="0.25">
      <c r="A103" s="17">
        <v>2</v>
      </c>
      <c r="B103" s="18">
        <v>1</v>
      </c>
      <c r="C103" s="121" t="s">
        <v>20</v>
      </c>
      <c r="D103" s="122" t="s">
        <v>21</v>
      </c>
      <c r="E103" s="49" t="s">
        <v>155</v>
      </c>
      <c r="F103" s="50" t="s">
        <v>79</v>
      </c>
      <c r="G103" s="51">
        <v>5.8</v>
      </c>
      <c r="H103" s="51">
        <v>10.199999999999999</v>
      </c>
      <c r="I103" s="51">
        <v>30.8</v>
      </c>
      <c r="J103" s="52">
        <v>238.2</v>
      </c>
      <c r="K103" s="53" t="s">
        <v>126</v>
      </c>
      <c r="L103" s="97"/>
      <c r="M103" s="82"/>
    </row>
    <row r="104" spans="1:13" ht="15" x14ac:dyDescent="0.25">
      <c r="A104" s="20"/>
      <c r="B104" s="12"/>
      <c r="C104" s="75"/>
      <c r="D104" s="109"/>
      <c r="E104" s="49" t="s">
        <v>95</v>
      </c>
      <c r="F104" s="50" t="s">
        <v>76</v>
      </c>
      <c r="G104" s="51">
        <v>4.4000000000000004</v>
      </c>
      <c r="H104" s="51">
        <v>5.0999999999999996</v>
      </c>
      <c r="I104" s="51">
        <v>13.3</v>
      </c>
      <c r="J104" s="52">
        <v>116.7</v>
      </c>
      <c r="K104" s="53" t="s">
        <v>96</v>
      </c>
      <c r="L104" s="81"/>
      <c r="M104" s="82"/>
    </row>
    <row r="105" spans="1:13" ht="15" x14ac:dyDescent="0.25">
      <c r="A105" s="20"/>
      <c r="B105" s="12"/>
      <c r="C105" s="75"/>
      <c r="D105" s="139" t="s">
        <v>22</v>
      </c>
      <c r="E105" s="49" t="s">
        <v>48</v>
      </c>
      <c r="F105" s="50" t="s">
        <v>79</v>
      </c>
      <c r="G105" s="51">
        <v>4.1100000000000003</v>
      </c>
      <c r="H105" s="51">
        <v>6</v>
      </c>
      <c r="I105" s="51">
        <v>12.55</v>
      </c>
      <c r="J105" s="51">
        <v>120.64</v>
      </c>
      <c r="K105" s="141" t="s">
        <v>50</v>
      </c>
      <c r="L105" s="81"/>
      <c r="M105" s="82"/>
    </row>
    <row r="106" spans="1:13" ht="15" x14ac:dyDescent="0.25">
      <c r="A106" s="20"/>
      <c r="B106" s="12"/>
      <c r="C106" s="75"/>
      <c r="D106" s="139" t="s">
        <v>23</v>
      </c>
      <c r="E106" s="142" t="s">
        <v>47</v>
      </c>
      <c r="F106" s="143">
        <v>20</v>
      </c>
      <c r="G106" s="143">
        <v>0.12</v>
      </c>
      <c r="H106" s="144">
        <v>0.24</v>
      </c>
      <c r="I106" s="143">
        <v>6.68</v>
      </c>
      <c r="J106" s="143">
        <v>29.36</v>
      </c>
      <c r="K106" s="145" t="s">
        <v>42</v>
      </c>
      <c r="L106" s="81"/>
      <c r="M106" s="82"/>
    </row>
    <row r="107" spans="1:13" ht="15" x14ac:dyDescent="0.25">
      <c r="A107" s="20"/>
      <c r="B107" s="12"/>
      <c r="C107" s="75"/>
      <c r="D107" s="139"/>
      <c r="E107" s="110" t="s">
        <v>46</v>
      </c>
      <c r="F107" s="115">
        <v>35</v>
      </c>
      <c r="G107" s="115">
        <v>2.66</v>
      </c>
      <c r="H107" s="115">
        <v>0.28000000000000003</v>
      </c>
      <c r="I107" s="115">
        <v>17.22</v>
      </c>
      <c r="J107" s="115">
        <v>82.04</v>
      </c>
      <c r="K107" s="145" t="s">
        <v>42</v>
      </c>
      <c r="L107" s="81"/>
      <c r="M107" s="82"/>
    </row>
    <row r="108" spans="1:13" ht="15" x14ac:dyDescent="0.25">
      <c r="A108" s="20"/>
      <c r="B108" s="12"/>
      <c r="C108" s="75"/>
      <c r="D108" s="140"/>
      <c r="E108" s="146"/>
      <c r="F108" s="147"/>
      <c r="G108" s="144"/>
      <c r="H108" s="144"/>
      <c r="I108" s="143"/>
      <c r="J108" s="143"/>
      <c r="K108" s="145"/>
      <c r="L108" s="81"/>
      <c r="M108" s="82"/>
    </row>
    <row r="109" spans="1:13" ht="15" x14ac:dyDescent="0.25">
      <c r="A109" s="20"/>
      <c r="B109" s="12"/>
      <c r="C109" s="75"/>
      <c r="D109" s="140"/>
      <c r="E109" s="49"/>
      <c r="F109" s="50"/>
      <c r="G109" s="51"/>
      <c r="H109" s="51"/>
      <c r="I109" s="51"/>
      <c r="J109" s="51"/>
      <c r="K109" s="145"/>
      <c r="L109" s="81"/>
      <c r="M109" s="82"/>
    </row>
    <row r="110" spans="1:13" ht="15" x14ac:dyDescent="0.25">
      <c r="A110" s="21"/>
      <c r="B110" s="14"/>
      <c r="C110" s="117"/>
      <c r="D110" s="173" t="s">
        <v>33</v>
      </c>
      <c r="E110" s="166"/>
      <c r="F110" s="167">
        <v>500</v>
      </c>
      <c r="G110" s="167">
        <f t="shared" ref="G110:J110" si="28">SUM(G103:G109)</f>
        <v>17.089999999999996</v>
      </c>
      <c r="H110" s="167">
        <f t="shared" si="28"/>
        <v>21.819999999999997</v>
      </c>
      <c r="I110" s="167">
        <f t="shared" si="28"/>
        <v>80.550000000000011</v>
      </c>
      <c r="J110" s="167">
        <f t="shared" si="28"/>
        <v>586.93999999999994</v>
      </c>
      <c r="K110" s="168"/>
      <c r="L110" s="167">
        <f t="shared" ref="L110" si="29">SUM(L103:L109)</f>
        <v>0</v>
      </c>
      <c r="M110" s="82"/>
    </row>
    <row r="111" spans="1:13" ht="15" x14ac:dyDescent="0.25">
      <c r="A111" s="23">
        <f>A103</f>
        <v>2</v>
      </c>
      <c r="B111" s="10">
        <f>B103</f>
        <v>1</v>
      </c>
      <c r="C111" s="120" t="s">
        <v>25</v>
      </c>
      <c r="D111" s="114" t="s">
        <v>26</v>
      </c>
      <c r="E111" s="161"/>
      <c r="F111" s="162"/>
      <c r="G111" s="163"/>
      <c r="H111" s="163"/>
      <c r="I111" s="160"/>
      <c r="J111" s="160"/>
      <c r="K111" s="159"/>
      <c r="L111" s="81"/>
      <c r="M111" s="82"/>
    </row>
    <row r="112" spans="1:13" ht="15" x14ac:dyDescent="0.25">
      <c r="A112" s="20"/>
      <c r="B112" s="12"/>
      <c r="C112" s="75"/>
      <c r="D112" s="114" t="s">
        <v>27</v>
      </c>
      <c r="E112" s="161" t="s">
        <v>61</v>
      </c>
      <c r="F112" s="163">
        <v>200</v>
      </c>
      <c r="G112" s="163">
        <v>4.3899999999999997</v>
      </c>
      <c r="H112" s="163">
        <v>4.21</v>
      </c>
      <c r="I112" s="160">
        <v>13.23</v>
      </c>
      <c r="J112" s="160">
        <v>108.37</v>
      </c>
      <c r="K112" s="159" t="s">
        <v>126</v>
      </c>
      <c r="L112" s="81"/>
      <c r="M112" s="82"/>
    </row>
    <row r="113" spans="1:13" ht="24.75" x14ac:dyDescent="0.25">
      <c r="A113" s="20"/>
      <c r="B113" s="12"/>
      <c r="C113" s="75"/>
      <c r="D113" s="114" t="s">
        <v>28</v>
      </c>
      <c r="E113" s="174" t="s">
        <v>127</v>
      </c>
      <c r="F113" s="163" t="s">
        <v>122</v>
      </c>
      <c r="G113" s="163">
        <v>13.1</v>
      </c>
      <c r="H113" s="163">
        <v>8.6999999999999993</v>
      </c>
      <c r="I113" s="160">
        <v>3.2</v>
      </c>
      <c r="J113" s="160">
        <v>143.5</v>
      </c>
      <c r="K113" s="159" t="s">
        <v>128</v>
      </c>
      <c r="L113" s="81"/>
      <c r="M113" s="82"/>
    </row>
    <row r="114" spans="1:13" ht="15" x14ac:dyDescent="0.25">
      <c r="A114" s="20"/>
      <c r="B114" s="12"/>
      <c r="C114" s="75"/>
      <c r="D114" s="114" t="s">
        <v>29</v>
      </c>
      <c r="E114" s="161" t="s">
        <v>44</v>
      </c>
      <c r="F114" s="160">
        <v>180</v>
      </c>
      <c r="G114" s="160">
        <v>6.6</v>
      </c>
      <c r="H114" s="160">
        <v>5.4</v>
      </c>
      <c r="I114" s="160">
        <v>31.73</v>
      </c>
      <c r="J114" s="160">
        <v>201.92</v>
      </c>
      <c r="K114" s="159" t="s">
        <v>129</v>
      </c>
      <c r="L114" s="81"/>
      <c r="M114" s="82"/>
    </row>
    <row r="115" spans="1:13" ht="15" x14ac:dyDescent="0.25">
      <c r="A115" s="20"/>
      <c r="B115" s="12"/>
      <c r="C115" s="75"/>
      <c r="D115" s="114" t="s">
        <v>30</v>
      </c>
      <c r="E115" s="161" t="s">
        <v>130</v>
      </c>
      <c r="F115" s="160">
        <v>200</v>
      </c>
      <c r="G115" s="160">
        <v>0.7</v>
      </c>
      <c r="H115" s="160">
        <v>0.3</v>
      </c>
      <c r="I115" s="160">
        <v>19.3</v>
      </c>
      <c r="J115" s="160">
        <v>82.7</v>
      </c>
      <c r="K115" s="159" t="s">
        <v>108</v>
      </c>
      <c r="L115" s="81"/>
      <c r="M115" s="82"/>
    </row>
    <row r="116" spans="1:13" ht="15" x14ac:dyDescent="0.25">
      <c r="A116" s="20"/>
      <c r="B116" s="12"/>
      <c r="C116" s="75"/>
      <c r="D116" s="114" t="s">
        <v>31</v>
      </c>
      <c r="E116" s="161" t="s">
        <v>46</v>
      </c>
      <c r="F116" s="160">
        <v>40</v>
      </c>
      <c r="G116" s="160">
        <v>3.04</v>
      </c>
      <c r="H116" s="160">
        <v>0.32</v>
      </c>
      <c r="I116" s="160">
        <v>19.68</v>
      </c>
      <c r="J116" s="160">
        <v>93.76</v>
      </c>
      <c r="K116" s="159" t="s">
        <v>42</v>
      </c>
      <c r="L116" s="81"/>
      <c r="M116" s="82"/>
    </row>
    <row r="117" spans="1:13" ht="15" x14ac:dyDescent="0.25">
      <c r="A117" s="20"/>
      <c r="B117" s="12"/>
      <c r="C117" s="75"/>
      <c r="D117" s="114" t="s">
        <v>32</v>
      </c>
      <c r="E117" s="161" t="s">
        <v>47</v>
      </c>
      <c r="F117" s="160">
        <v>60</v>
      </c>
      <c r="G117" s="160">
        <v>0.36</v>
      </c>
      <c r="H117" s="160">
        <v>0.72</v>
      </c>
      <c r="I117" s="160">
        <v>20.04</v>
      </c>
      <c r="J117" s="160">
        <v>88.08</v>
      </c>
      <c r="K117" s="159" t="s">
        <v>42</v>
      </c>
      <c r="L117" s="81"/>
      <c r="M117" s="82"/>
    </row>
    <row r="118" spans="1:13" ht="15" x14ac:dyDescent="0.25">
      <c r="A118" s="20"/>
      <c r="B118" s="12"/>
      <c r="C118" s="75"/>
      <c r="D118" s="116"/>
      <c r="E118" s="77" t="s">
        <v>169</v>
      </c>
      <c r="F118" s="81">
        <v>20</v>
      </c>
      <c r="G118" s="81">
        <v>2.48</v>
      </c>
      <c r="H118" s="81">
        <v>0.32</v>
      </c>
      <c r="I118" s="81">
        <v>15.2</v>
      </c>
      <c r="J118" s="81">
        <v>73.599999999999994</v>
      </c>
      <c r="K118" s="81" t="s">
        <v>67</v>
      </c>
      <c r="L118" s="81"/>
      <c r="M118" s="82"/>
    </row>
    <row r="119" spans="1:13" ht="15" x14ac:dyDescent="0.25">
      <c r="A119" s="20"/>
      <c r="B119" s="12"/>
      <c r="C119" s="75"/>
      <c r="D119" s="116"/>
      <c r="E119" s="77"/>
      <c r="F119" s="81"/>
      <c r="G119" s="81"/>
      <c r="H119" s="81"/>
      <c r="I119" s="81"/>
      <c r="J119" s="81"/>
      <c r="K119" s="81"/>
      <c r="L119" s="81"/>
      <c r="M119" s="82"/>
    </row>
    <row r="120" spans="1:13" ht="15" x14ac:dyDescent="0.25">
      <c r="A120" s="21"/>
      <c r="B120" s="14"/>
      <c r="C120" s="117"/>
      <c r="D120" s="118" t="s">
        <v>33</v>
      </c>
      <c r="E120" s="88"/>
      <c r="F120" s="90">
        <v>800</v>
      </c>
      <c r="G120" s="90">
        <v>30.67</v>
      </c>
      <c r="H120" s="90">
        <v>19.97</v>
      </c>
      <c r="I120" s="90">
        <v>122.38</v>
      </c>
      <c r="J120" s="90">
        <v>791.93</v>
      </c>
      <c r="K120" s="91"/>
      <c r="L120" s="90">
        <f t="shared" ref="L120" si="30">SUM(L111:L119)</f>
        <v>0</v>
      </c>
      <c r="M120" s="82"/>
    </row>
    <row r="121" spans="1:13" ht="15" thickBot="1" x14ac:dyDescent="0.25">
      <c r="A121" s="26">
        <f>A103</f>
        <v>2</v>
      </c>
      <c r="B121" s="27">
        <f>B103</f>
        <v>1</v>
      </c>
      <c r="C121" s="184" t="s">
        <v>4</v>
      </c>
      <c r="D121" s="188"/>
      <c r="E121" s="172"/>
      <c r="F121" s="136">
        <f>F110+F120</f>
        <v>1300</v>
      </c>
      <c r="G121" s="136">
        <f t="shared" ref="G121" si="31">G110+G120</f>
        <v>47.76</v>
      </c>
      <c r="H121" s="136">
        <f t="shared" ref="H121" si="32">H110+H120</f>
        <v>41.789999999999992</v>
      </c>
      <c r="I121" s="136">
        <f t="shared" ref="I121" si="33">I110+I120</f>
        <v>202.93</v>
      </c>
      <c r="J121" s="136">
        <f t="shared" ref="J121:L121" si="34">J110+J120</f>
        <v>1378.87</v>
      </c>
      <c r="K121" s="136"/>
      <c r="L121" s="136">
        <f t="shared" si="34"/>
        <v>0</v>
      </c>
      <c r="M121" s="82"/>
    </row>
    <row r="122" spans="1:13" ht="15" x14ac:dyDescent="0.25">
      <c r="A122" s="11">
        <v>2</v>
      </c>
      <c r="B122" s="12">
        <v>2</v>
      </c>
      <c r="C122" s="121" t="s">
        <v>20</v>
      </c>
      <c r="D122" s="114" t="s">
        <v>21</v>
      </c>
      <c r="E122" s="158" t="s">
        <v>156</v>
      </c>
      <c r="F122" s="159">
        <v>200</v>
      </c>
      <c r="G122" s="159">
        <v>12.1</v>
      </c>
      <c r="H122" s="159">
        <v>21.2</v>
      </c>
      <c r="I122" s="159">
        <v>24.6</v>
      </c>
      <c r="J122" s="159">
        <v>337.6</v>
      </c>
      <c r="K122" s="137" t="s">
        <v>131</v>
      </c>
      <c r="L122" s="81"/>
      <c r="M122" s="82"/>
    </row>
    <row r="123" spans="1:13" ht="15" x14ac:dyDescent="0.25">
      <c r="A123" s="11"/>
      <c r="B123" s="12"/>
      <c r="C123" s="75"/>
      <c r="D123" s="109"/>
      <c r="E123" s="110" t="s">
        <v>182</v>
      </c>
      <c r="F123" s="111">
        <v>50</v>
      </c>
      <c r="G123" s="111">
        <v>0.55000000000000004</v>
      </c>
      <c r="H123" s="111">
        <v>0.1</v>
      </c>
      <c r="I123" s="111">
        <v>1.9</v>
      </c>
      <c r="J123" s="111">
        <v>10.7</v>
      </c>
      <c r="K123" s="111" t="s">
        <v>101</v>
      </c>
      <c r="L123" s="81"/>
      <c r="M123" s="82"/>
    </row>
    <row r="124" spans="1:13" ht="15" x14ac:dyDescent="0.25">
      <c r="A124" s="11"/>
      <c r="B124" s="12"/>
      <c r="C124" s="75"/>
      <c r="D124" s="114" t="s">
        <v>22</v>
      </c>
      <c r="E124" s="49" t="s">
        <v>132</v>
      </c>
      <c r="F124" s="50" t="s">
        <v>79</v>
      </c>
      <c r="G124" s="51">
        <v>1.5</v>
      </c>
      <c r="H124" s="51">
        <v>1.4</v>
      </c>
      <c r="I124" s="51">
        <v>8.6</v>
      </c>
      <c r="J124" s="51">
        <v>53</v>
      </c>
      <c r="K124" s="141" t="s">
        <v>133</v>
      </c>
      <c r="L124" s="81"/>
      <c r="M124" s="82"/>
    </row>
    <row r="125" spans="1:13" ht="15" x14ac:dyDescent="0.25">
      <c r="A125" s="11"/>
      <c r="B125" s="12"/>
      <c r="C125" s="75"/>
      <c r="D125" s="114" t="s">
        <v>23</v>
      </c>
      <c r="E125" s="158" t="s">
        <v>46</v>
      </c>
      <c r="F125" s="160">
        <v>25</v>
      </c>
      <c r="G125" s="159">
        <v>1.9</v>
      </c>
      <c r="H125" s="159">
        <v>0.6</v>
      </c>
      <c r="I125" s="159">
        <v>12.85</v>
      </c>
      <c r="J125" s="159">
        <v>64.400000000000006</v>
      </c>
      <c r="K125" s="137" t="s">
        <v>52</v>
      </c>
      <c r="L125" s="81"/>
      <c r="M125" s="82"/>
    </row>
    <row r="126" spans="1:13" ht="15" x14ac:dyDescent="0.25">
      <c r="A126" s="11"/>
      <c r="B126" s="12"/>
      <c r="C126" s="75"/>
      <c r="D126" s="114" t="s">
        <v>23</v>
      </c>
      <c r="E126" s="158" t="s">
        <v>47</v>
      </c>
      <c r="F126" s="159">
        <v>30</v>
      </c>
      <c r="G126" s="159">
        <v>0.18</v>
      </c>
      <c r="H126" s="159">
        <v>0.36</v>
      </c>
      <c r="I126" s="159">
        <v>10.02</v>
      </c>
      <c r="J126" s="159">
        <v>44.04</v>
      </c>
      <c r="K126" s="137" t="s">
        <v>52</v>
      </c>
      <c r="L126" s="81"/>
      <c r="M126" s="82"/>
    </row>
    <row r="127" spans="1:13" ht="15" x14ac:dyDescent="0.25">
      <c r="A127" s="11"/>
      <c r="B127" s="12"/>
      <c r="C127" s="75"/>
      <c r="D127" s="116"/>
      <c r="E127" s="77"/>
      <c r="F127" s="81"/>
      <c r="G127" s="81"/>
      <c r="H127" s="81"/>
      <c r="I127" s="81"/>
      <c r="J127" s="81"/>
      <c r="K127" s="81"/>
      <c r="L127" s="81"/>
      <c r="M127" s="82"/>
    </row>
    <row r="128" spans="1:13" ht="15" x14ac:dyDescent="0.25">
      <c r="A128" s="11"/>
      <c r="B128" s="12"/>
      <c r="C128" s="75"/>
      <c r="D128" s="116"/>
      <c r="E128" s="77"/>
      <c r="F128" s="81"/>
      <c r="G128" s="81"/>
      <c r="H128" s="81"/>
      <c r="I128" s="81"/>
      <c r="J128" s="81"/>
      <c r="K128" s="81"/>
      <c r="L128" s="81"/>
      <c r="M128" s="82"/>
    </row>
    <row r="129" spans="1:13" ht="15" x14ac:dyDescent="0.25">
      <c r="A129" s="13"/>
      <c r="B129" s="14"/>
      <c r="C129" s="117"/>
      <c r="D129" s="173" t="s">
        <v>33</v>
      </c>
      <c r="E129" s="166"/>
      <c r="F129" s="167">
        <v>500</v>
      </c>
      <c r="G129" s="167">
        <v>15.83</v>
      </c>
      <c r="H129" s="167">
        <v>23.22</v>
      </c>
      <c r="I129" s="167">
        <v>54.92</v>
      </c>
      <c r="J129" s="167">
        <v>491.98</v>
      </c>
      <c r="K129" s="168"/>
      <c r="L129" s="90">
        <f t="shared" ref="L129" si="35">SUM(L122:L128)</f>
        <v>0</v>
      </c>
      <c r="M129" s="82"/>
    </row>
    <row r="130" spans="1:13" ht="15" x14ac:dyDescent="0.25">
      <c r="A130" s="10">
        <f>A122</f>
        <v>2</v>
      </c>
      <c r="B130" s="10">
        <f>B122</f>
        <v>2</v>
      </c>
      <c r="C130" s="120" t="s">
        <v>25</v>
      </c>
      <c r="D130" s="114" t="s">
        <v>26</v>
      </c>
      <c r="E130" s="158"/>
      <c r="F130" s="162"/>
      <c r="G130" s="164"/>
      <c r="H130" s="164"/>
      <c r="I130" s="159"/>
      <c r="J130" s="159"/>
      <c r="K130" s="159"/>
      <c r="L130" s="149"/>
      <c r="M130" s="82"/>
    </row>
    <row r="131" spans="1:13" ht="15" x14ac:dyDescent="0.25">
      <c r="A131" s="11"/>
      <c r="B131" s="12"/>
      <c r="C131" s="75"/>
      <c r="D131" s="114" t="s">
        <v>27</v>
      </c>
      <c r="E131" s="158" t="s">
        <v>134</v>
      </c>
      <c r="F131" s="160" t="s">
        <v>135</v>
      </c>
      <c r="G131" s="159">
        <v>1.85</v>
      </c>
      <c r="H131" s="159">
        <v>5</v>
      </c>
      <c r="I131" s="159">
        <v>10.5</v>
      </c>
      <c r="J131" s="159">
        <v>92.6</v>
      </c>
      <c r="K131" s="159" t="s">
        <v>72</v>
      </c>
      <c r="L131" s="149"/>
      <c r="M131" s="82"/>
    </row>
    <row r="132" spans="1:13" ht="15" x14ac:dyDescent="0.25">
      <c r="A132" s="11"/>
      <c r="B132" s="12"/>
      <c r="C132" s="75"/>
      <c r="D132" s="114" t="s">
        <v>28</v>
      </c>
      <c r="E132" s="158" t="s">
        <v>136</v>
      </c>
      <c r="F132" s="160">
        <v>100</v>
      </c>
      <c r="G132" s="159">
        <v>8.5</v>
      </c>
      <c r="H132" s="159">
        <v>6.2</v>
      </c>
      <c r="I132" s="159">
        <v>4.9000000000000004</v>
      </c>
      <c r="J132" s="159">
        <v>113.4</v>
      </c>
      <c r="K132" s="159" t="s">
        <v>137</v>
      </c>
      <c r="L132" s="149"/>
      <c r="M132" s="82"/>
    </row>
    <row r="133" spans="1:13" ht="15" x14ac:dyDescent="0.25">
      <c r="A133" s="11"/>
      <c r="B133" s="12"/>
      <c r="C133" s="75"/>
      <c r="D133" s="114" t="s">
        <v>29</v>
      </c>
      <c r="E133" s="158" t="s">
        <v>57</v>
      </c>
      <c r="F133" s="160">
        <v>180</v>
      </c>
      <c r="G133" s="159">
        <v>4.4000000000000004</v>
      </c>
      <c r="H133" s="159">
        <v>5.15</v>
      </c>
      <c r="I133" s="159">
        <v>44</v>
      </c>
      <c r="J133" s="159">
        <v>239.95</v>
      </c>
      <c r="K133" s="159" t="s">
        <v>58</v>
      </c>
      <c r="L133" s="149"/>
      <c r="M133" s="82"/>
    </row>
    <row r="134" spans="1:13" ht="15" x14ac:dyDescent="0.25">
      <c r="A134" s="11"/>
      <c r="B134" s="12"/>
      <c r="C134" s="75"/>
      <c r="D134" s="114" t="s">
        <v>30</v>
      </c>
      <c r="E134" s="158" t="s">
        <v>170</v>
      </c>
      <c r="F134" s="160">
        <v>200</v>
      </c>
      <c r="G134" s="159">
        <v>0.7</v>
      </c>
      <c r="H134" s="159">
        <v>0.3</v>
      </c>
      <c r="I134" s="159">
        <v>19.3</v>
      </c>
      <c r="J134" s="159">
        <v>82.7</v>
      </c>
      <c r="K134" s="159" t="s">
        <v>100</v>
      </c>
      <c r="L134" s="149"/>
      <c r="M134" s="82"/>
    </row>
    <row r="135" spans="1:13" ht="15" x14ac:dyDescent="0.25">
      <c r="A135" s="11"/>
      <c r="B135" s="12"/>
      <c r="C135" s="75"/>
      <c r="D135" s="114" t="s">
        <v>31</v>
      </c>
      <c r="E135" s="161" t="s">
        <v>46</v>
      </c>
      <c r="F135" s="160">
        <v>50</v>
      </c>
      <c r="G135" s="160">
        <v>3.8</v>
      </c>
      <c r="H135" s="160">
        <v>0.4</v>
      </c>
      <c r="I135" s="160">
        <v>24.6</v>
      </c>
      <c r="J135" s="160">
        <v>117.2</v>
      </c>
      <c r="K135" s="159" t="s">
        <v>42</v>
      </c>
      <c r="L135" s="149"/>
      <c r="M135" s="82"/>
    </row>
    <row r="136" spans="1:13" ht="15" x14ac:dyDescent="0.25">
      <c r="A136" s="11"/>
      <c r="B136" s="12"/>
      <c r="C136" s="75"/>
      <c r="D136" s="114" t="s">
        <v>32</v>
      </c>
      <c r="E136" s="161" t="s">
        <v>47</v>
      </c>
      <c r="F136" s="160">
        <v>30</v>
      </c>
      <c r="G136" s="160">
        <v>0.18</v>
      </c>
      <c r="H136" s="160">
        <v>0.36</v>
      </c>
      <c r="I136" s="160">
        <v>10.02</v>
      </c>
      <c r="J136" s="160">
        <v>44.04</v>
      </c>
      <c r="K136" s="159" t="s">
        <v>42</v>
      </c>
      <c r="L136" s="149"/>
      <c r="M136" s="82"/>
    </row>
    <row r="137" spans="1:13" ht="15" x14ac:dyDescent="0.25">
      <c r="A137" s="11"/>
      <c r="B137" s="12"/>
      <c r="C137" s="75"/>
      <c r="D137" s="116"/>
      <c r="E137" s="77"/>
      <c r="F137" s="81"/>
      <c r="G137" s="79"/>
      <c r="H137" s="81"/>
      <c r="I137" s="81"/>
      <c r="J137" s="81"/>
      <c r="K137" s="81"/>
      <c r="L137" s="149"/>
      <c r="M137" s="82"/>
    </row>
    <row r="138" spans="1:13" ht="15" x14ac:dyDescent="0.25">
      <c r="A138" s="11"/>
      <c r="B138" s="12"/>
      <c r="C138" s="75"/>
      <c r="D138" s="116"/>
      <c r="E138" s="77"/>
      <c r="F138" s="81"/>
      <c r="G138" s="79"/>
      <c r="H138" s="81"/>
      <c r="I138" s="81"/>
      <c r="J138" s="81"/>
      <c r="K138" s="80"/>
      <c r="L138" s="81"/>
      <c r="M138" s="82"/>
    </row>
    <row r="139" spans="1:13" ht="15" x14ac:dyDescent="0.25">
      <c r="A139" s="13"/>
      <c r="B139" s="14"/>
      <c r="C139" s="117"/>
      <c r="D139" s="118" t="s">
        <v>33</v>
      </c>
      <c r="E139" s="88"/>
      <c r="F139" s="90">
        <v>770</v>
      </c>
      <c r="G139" s="90">
        <v>20.43</v>
      </c>
      <c r="H139" s="90">
        <f t="shared" ref="H139:J139" si="36">SUM(H130:H138)</f>
        <v>17.41</v>
      </c>
      <c r="I139" s="90">
        <v>112.87</v>
      </c>
      <c r="J139" s="90">
        <f t="shared" si="36"/>
        <v>689.89</v>
      </c>
      <c r="K139" s="91"/>
      <c r="L139" s="90">
        <f t="shared" ref="L139" si="37">SUM(L130:L138)</f>
        <v>0</v>
      </c>
      <c r="M139" s="82"/>
    </row>
    <row r="140" spans="1:13" ht="15" thickBot="1" x14ac:dyDescent="0.25">
      <c r="A140" s="28">
        <f>A122</f>
        <v>2</v>
      </c>
      <c r="B140" s="28">
        <f>B122</f>
        <v>2</v>
      </c>
      <c r="C140" s="184" t="s">
        <v>4</v>
      </c>
      <c r="D140" s="188"/>
      <c r="E140" s="172"/>
      <c r="F140" s="136">
        <f>F129+F139</f>
        <v>1270</v>
      </c>
      <c r="G140" s="136">
        <f t="shared" ref="G140" si="38">G129+G139</f>
        <v>36.26</v>
      </c>
      <c r="H140" s="136">
        <f t="shared" ref="H140" si="39">H129+H139</f>
        <v>40.629999999999995</v>
      </c>
      <c r="I140" s="136">
        <f t="shared" ref="I140" si="40">I129+I139</f>
        <v>167.79000000000002</v>
      </c>
      <c r="J140" s="136">
        <f t="shared" ref="J140:L140" si="41">J129+J139</f>
        <v>1181.8699999999999</v>
      </c>
      <c r="K140" s="136"/>
      <c r="L140" s="136">
        <f t="shared" si="41"/>
        <v>0</v>
      </c>
      <c r="M140" s="82"/>
    </row>
    <row r="141" spans="1:13" ht="15" x14ac:dyDescent="0.25">
      <c r="A141" s="17">
        <v>2</v>
      </c>
      <c r="B141" s="18">
        <v>3</v>
      </c>
      <c r="C141" s="121" t="s">
        <v>20</v>
      </c>
      <c r="D141" s="114" t="s">
        <v>21</v>
      </c>
      <c r="E141" s="161" t="s">
        <v>173</v>
      </c>
      <c r="F141" s="160" t="s">
        <v>174</v>
      </c>
      <c r="G141" s="160">
        <v>21.42</v>
      </c>
      <c r="H141" s="163">
        <v>5.57</v>
      </c>
      <c r="I141" s="160">
        <v>38.96</v>
      </c>
      <c r="J141" s="160">
        <v>318.64999999999998</v>
      </c>
      <c r="K141" s="137" t="s">
        <v>175</v>
      </c>
      <c r="L141" s="81"/>
      <c r="M141" s="82"/>
    </row>
    <row r="142" spans="1:13" ht="15" x14ac:dyDescent="0.25">
      <c r="A142" s="20"/>
      <c r="B142" s="12"/>
      <c r="C142" s="75"/>
      <c r="D142" s="114" t="s">
        <v>22</v>
      </c>
      <c r="E142" s="158" t="s">
        <v>176</v>
      </c>
      <c r="F142" s="159">
        <v>200</v>
      </c>
      <c r="G142" s="159">
        <v>0.4</v>
      </c>
      <c r="H142" s="164">
        <v>0.1</v>
      </c>
      <c r="I142" s="159">
        <v>0.08</v>
      </c>
      <c r="J142" s="159">
        <v>2.82</v>
      </c>
      <c r="K142" s="137" t="s">
        <v>94</v>
      </c>
      <c r="L142" s="81"/>
      <c r="M142" s="82"/>
    </row>
    <row r="143" spans="1:13" ht="15.75" customHeight="1" x14ac:dyDescent="0.25">
      <c r="A143" s="20"/>
      <c r="B143" s="12"/>
      <c r="C143" s="75"/>
      <c r="D143" s="114" t="s">
        <v>23</v>
      </c>
      <c r="E143" s="158" t="s">
        <v>177</v>
      </c>
      <c r="F143" s="159">
        <v>45</v>
      </c>
      <c r="G143" s="159">
        <v>5</v>
      </c>
      <c r="H143" s="164">
        <v>7.5</v>
      </c>
      <c r="I143" s="159">
        <v>13.4</v>
      </c>
      <c r="J143" s="159">
        <v>141.1</v>
      </c>
      <c r="K143" s="137" t="s">
        <v>179</v>
      </c>
      <c r="L143" s="81"/>
      <c r="M143" s="82"/>
    </row>
    <row r="144" spans="1:13" ht="15" x14ac:dyDescent="0.25">
      <c r="A144" s="20"/>
      <c r="B144" s="12"/>
      <c r="C144" s="75"/>
      <c r="D144" s="114" t="s">
        <v>24</v>
      </c>
      <c r="E144" s="158" t="s">
        <v>178</v>
      </c>
      <c r="F144" s="159">
        <v>120</v>
      </c>
      <c r="G144" s="160">
        <v>0.48</v>
      </c>
      <c r="H144" s="159">
        <v>0.48</v>
      </c>
      <c r="I144" s="159">
        <v>11.76</v>
      </c>
      <c r="J144" s="159">
        <v>53.28</v>
      </c>
      <c r="K144" s="137" t="s">
        <v>42</v>
      </c>
      <c r="L144" s="81"/>
      <c r="M144" s="82"/>
    </row>
    <row r="145" spans="1:13" ht="15" x14ac:dyDescent="0.25">
      <c r="A145" s="20"/>
      <c r="B145" s="12"/>
      <c r="C145" s="75"/>
      <c r="D145" s="116"/>
      <c r="E145" s="77"/>
      <c r="F145" s="81"/>
      <c r="G145" s="81"/>
      <c r="H145" s="81"/>
      <c r="I145" s="81"/>
      <c r="J145" s="81"/>
      <c r="K145" s="81"/>
      <c r="L145" s="81"/>
      <c r="M145" s="82"/>
    </row>
    <row r="146" spans="1:13" ht="15" x14ac:dyDescent="0.25">
      <c r="A146" s="20"/>
      <c r="B146" s="12"/>
      <c r="C146" s="75"/>
      <c r="D146" s="116"/>
      <c r="E146" s="77"/>
      <c r="F146" s="81"/>
      <c r="G146" s="81"/>
      <c r="H146" s="81"/>
      <c r="I146" s="81"/>
      <c r="J146" s="81"/>
      <c r="K146" s="80"/>
      <c r="L146" s="81"/>
      <c r="M146" s="82"/>
    </row>
    <row r="147" spans="1:13" ht="20.25" customHeight="1" x14ac:dyDescent="0.25">
      <c r="A147" s="21"/>
      <c r="B147" s="14"/>
      <c r="C147" s="117"/>
      <c r="D147" s="173" t="s">
        <v>33</v>
      </c>
      <c r="E147" s="166"/>
      <c r="F147" s="167">
        <v>535</v>
      </c>
      <c r="G147" s="167">
        <f>G141+G142+G143+G144+G145</f>
        <v>27.3</v>
      </c>
      <c r="H147" s="167">
        <f>H141+H142+H143+H144+H145</f>
        <v>13.65</v>
      </c>
      <c r="I147" s="167">
        <f>I141+I142+I143+I144+I145</f>
        <v>64.2</v>
      </c>
      <c r="J147" s="167">
        <f>J141+J142+J143+J144+J145</f>
        <v>515.84999999999991</v>
      </c>
      <c r="K147" s="168"/>
      <c r="L147" s="90">
        <f>SUM(L141:L146)</f>
        <v>0</v>
      </c>
      <c r="M147" s="82"/>
    </row>
    <row r="148" spans="1:13" ht="15" x14ac:dyDescent="0.25">
      <c r="A148" s="23">
        <f>A141</f>
        <v>2</v>
      </c>
      <c r="B148" s="10">
        <f>B141</f>
        <v>3</v>
      </c>
      <c r="C148" s="120" t="s">
        <v>25</v>
      </c>
      <c r="D148" s="114" t="s">
        <v>26</v>
      </c>
      <c r="E148" s="158"/>
      <c r="F148" s="160"/>
      <c r="G148" s="159"/>
      <c r="H148" s="159"/>
      <c r="I148" s="165"/>
      <c r="J148" s="159"/>
      <c r="K148" s="159"/>
      <c r="L148" s="149"/>
      <c r="M148" s="82"/>
    </row>
    <row r="149" spans="1:13" ht="15" x14ac:dyDescent="0.25">
      <c r="A149" s="20"/>
      <c r="B149" s="12"/>
      <c r="C149" s="75"/>
      <c r="D149" s="114" t="s">
        <v>27</v>
      </c>
      <c r="E149" s="158" t="s">
        <v>51</v>
      </c>
      <c r="F149" s="160" t="s">
        <v>135</v>
      </c>
      <c r="G149" s="159">
        <v>1.65</v>
      </c>
      <c r="H149" s="159">
        <v>4.9000000000000004</v>
      </c>
      <c r="I149" s="159">
        <v>9.15</v>
      </c>
      <c r="J149" s="159">
        <v>87.3</v>
      </c>
      <c r="K149" s="159" t="s">
        <v>138</v>
      </c>
      <c r="L149" s="149"/>
      <c r="M149" s="82"/>
    </row>
    <row r="150" spans="1:13" ht="15" x14ac:dyDescent="0.25">
      <c r="A150" s="20"/>
      <c r="B150" s="12"/>
      <c r="C150" s="75"/>
      <c r="D150" s="114" t="s">
        <v>28</v>
      </c>
      <c r="E150" s="158" t="s">
        <v>139</v>
      </c>
      <c r="F150" s="160" t="s">
        <v>122</v>
      </c>
      <c r="G150" s="159">
        <v>22.14</v>
      </c>
      <c r="H150" s="159">
        <v>27.49</v>
      </c>
      <c r="I150" s="159">
        <v>4.47</v>
      </c>
      <c r="J150" s="159">
        <v>353.85</v>
      </c>
      <c r="K150" s="159" t="s">
        <v>140</v>
      </c>
      <c r="L150" s="149"/>
      <c r="M150" s="82"/>
    </row>
    <row r="151" spans="1:13" ht="15" x14ac:dyDescent="0.25">
      <c r="A151" s="20"/>
      <c r="B151" s="12"/>
      <c r="C151" s="75"/>
      <c r="D151" s="114" t="s">
        <v>29</v>
      </c>
      <c r="E151" s="110" t="s">
        <v>70</v>
      </c>
      <c r="F151" s="115">
        <v>180</v>
      </c>
      <c r="G151" s="111">
        <v>3.72</v>
      </c>
      <c r="H151" s="111">
        <v>11</v>
      </c>
      <c r="I151" s="111">
        <v>21.6</v>
      </c>
      <c r="J151" s="111">
        <v>200.28</v>
      </c>
      <c r="K151" s="111" t="s">
        <v>141</v>
      </c>
      <c r="L151" s="149"/>
      <c r="M151" s="82"/>
    </row>
    <row r="152" spans="1:13" ht="15" x14ac:dyDescent="0.25">
      <c r="A152" s="20"/>
      <c r="B152" s="12"/>
      <c r="C152" s="75"/>
      <c r="D152" s="76" t="s">
        <v>30</v>
      </c>
      <c r="E152" s="158" t="s">
        <v>45</v>
      </c>
      <c r="F152" s="160">
        <v>180</v>
      </c>
      <c r="G152" s="159">
        <v>0</v>
      </c>
      <c r="H152" s="159">
        <v>0</v>
      </c>
      <c r="I152" s="159">
        <v>16.739999999999998</v>
      </c>
      <c r="J152" s="159">
        <v>66.959999999999994</v>
      </c>
      <c r="K152" s="159" t="s">
        <v>125</v>
      </c>
      <c r="L152" s="149"/>
      <c r="M152" s="82"/>
    </row>
    <row r="153" spans="1:13" ht="15" x14ac:dyDescent="0.25">
      <c r="A153" s="20"/>
      <c r="B153" s="12"/>
      <c r="C153" s="75"/>
      <c r="D153" s="114" t="s">
        <v>31</v>
      </c>
      <c r="E153" s="158" t="s">
        <v>46</v>
      </c>
      <c r="F153" s="160">
        <v>40</v>
      </c>
      <c r="G153" s="159">
        <v>3.04</v>
      </c>
      <c r="H153" s="159">
        <v>0.32</v>
      </c>
      <c r="I153" s="159">
        <v>19.68</v>
      </c>
      <c r="J153" s="159">
        <v>93.76</v>
      </c>
      <c r="K153" s="159" t="s">
        <v>42</v>
      </c>
      <c r="L153" s="149"/>
      <c r="M153" s="82"/>
    </row>
    <row r="154" spans="1:13" ht="15" x14ac:dyDescent="0.25">
      <c r="A154" s="20"/>
      <c r="B154" s="12"/>
      <c r="C154" s="75"/>
      <c r="D154" s="114" t="s">
        <v>32</v>
      </c>
      <c r="E154" s="158" t="s">
        <v>47</v>
      </c>
      <c r="F154" s="160">
        <v>30</v>
      </c>
      <c r="G154" s="159">
        <v>0.18</v>
      </c>
      <c r="H154" s="159">
        <v>0.36</v>
      </c>
      <c r="I154" s="159">
        <v>10.02</v>
      </c>
      <c r="J154" s="159">
        <v>44.04</v>
      </c>
      <c r="K154" s="159" t="s">
        <v>42</v>
      </c>
      <c r="L154" s="149"/>
      <c r="M154" s="82"/>
    </row>
    <row r="155" spans="1:13" ht="15" x14ac:dyDescent="0.25">
      <c r="A155" s="20"/>
      <c r="B155" s="12"/>
      <c r="C155" s="75"/>
      <c r="D155" s="116"/>
      <c r="E155" s="77"/>
      <c r="F155" s="81"/>
      <c r="G155" s="81"/>
      <c r="H155" s="81"/>
      <c r="I155" s="81"/>
      <c r="J155" s="81"/>
      <c r="K155" s="81"/>
      <c r="L155" s="149"/>
      <c r="M155" s="82"/>
    </row>
    <row r="156" spans="1:13" ht="15" x14ac:dyDescent="0.25">
      <c r="A156" s="20"/>
      <c r="B156" s="12"/>
      <c r="C156" s="75"/>
      <c r="D156" s="116"/>
      <c r="E156" s="77"/>
      <c r="F156" s="81"/>
      <c r="G156" s="81"/>
      <c r="H156" s="81"/>
      <c r="I156" s="81"/>
      <c r="J156" s="81"/>
      <c r="K156" s="80"/>
      <c r="L156" s="81"/>
      <c r="M156" s="82"/>
    </row>
    <row r="157" spans="1:13" ht="15" x14ac:dyDescent="0.25">
      <c r="A157" s="21"/>
      <c r="B157" s="14"/>
      <c r="C157" s="117"/>
      <c r="D157" s="118" t="s">
        <v>33</v>
      </c>
      <c r="E157" s="88"/>
      <c r="F157" s="90">
        <v>740</v>
      </c>
      <c r="G157" s="90">
        <v>846.19</v>
      </c>
      <c r="H157" s="90">
        <v>30.73</v>
      </c>
      <c r="I157" s="90">
        <v>44.07</v>
      </c>
      <c r="J157" s="90">
        <v>81.66</v>
      </c>
      <c r="K157" s="91"/>
      <c r="L157" s="90">
        <f t="shared" ref="L157" si="42">SUM(L148:L156)</f>
        <v>0</v>
      </c>
      <c r="M157" s="82"/>
    </row>
    <row r="158" spans="1:13" ht="15" thickBot="1" x14ac:dyDescent="0.25">
      <c r="A158" s="26">
        <f>A141</f>
        <v>2</v>
      </c>
      <c r="B158" s="27">
        <f>B141</f>
        <v>3</v>
      </c>
      <c r="C158" s="184" t="s">
        <v>4</v>
      </c>
      <c r="D158" s="188"/>
      <c r="E158" s="172"/>
      <c r="F158" s="136">
        <f>F147+F157</f>
        <v>1275</v>
      </c>
      <c r="G158" s="136">
        <f t="shared" ref="G158" si="43">G147+G157</f>
        <v>873.49</v>
      </c>
      <c r="H158" s="136">
        <f t="shared" ref="H158" si="44">H147+H157</f>
        <v>44.38</v>
      </c>
      <c r="I158" s="136">
        <f t="shared" ref="I158" si="45">I147+I157</f>
        <v>108.27000000000001</v>
      </c>
      <c r="J158" s="136">
        <f t="shared" ref="J158:L158" si="46">J147+J157</f>
        <v>597.50999999999988</v>
      </c>
      <c r="K158" s="136"/>
      <c r="L158" s="136">
        <f t="shared" si="46"/>
        <v>0</v>
      </c>
      <c r="M158" s="82"/>
    </row>
    <row r="159" spans="1:13" ht="15" x14ac:dyDescent="0.25">
      <c r="A159" s="17">
        <v>2</v>
      </c>
      <c r="B159" s="18">
        <v>4</v>
      </c>
      <c r="C159" s="121" t="s">
        <v>20</v>
      </c>
      <c r="D159" s="114" t="s">
        <v>21</v>
      </c>
      <c r="E159" s="49" t="s">
        <v>142</v>
      </c>
      <c r="F159" s="50" t="s">
        <v>143</v>
      </c>
      <c r="G159" s="51">
        <v>6.3</v>
      </c>
      <c r="H159" s="51">
        <v>5.8</v>
      </c>
      <c r="I159" s="51">
        <v>5.7</v>
      </c>
      <c r="J159" s="51">
        <v>100.2</v>
      </c>
      <c r="K159" s="141" t="s">
        <v>144</v>
      </c>
      <c r="L159" s="81"/>
      <c r="M159" s="82"/>
    </row>
    <row r="160" spans="1:13" ht="15" x14ac:dyDescent="0.25">
      <c r="A160" s="20"/>
      <c r="B160" s="12"/>
      <c r="C160" s="75"/>
      <c r="D160" s="109"/>
      <c r="E160" s="49" t="s">
        <v>183</v>
      </c>
      <c r="F160" s="50" t="s">
        <v>157</v>
      </c>
      <c r="G160" s="51">
        <v>6.78</v>
      </c>
      <c r="H160" s="51">
        <v>6.27</v>
      </c>
      <c r="I160" s="51">
        <v>0</v>
      </c>
      <c r="J160" s="51">
        <f>I160*4+H160*9+G160*4</f>
        <v>83.55</v>
      </c>
      <c r="K160" s="141" t="s">
        <v>77</v>
      </c>
      <c r="L160" s="81"/>
      <c r="M160" s="82"/>
    </row>
    <row r="161" spans="1:13" ht="15" x14ac:dyDescent="0.25">
      <c r="A161" s="20"/>
      <c r="B161" s="12"/>
      <c r="C161" s="75"/>
      <c r="D161" s="114" t="s">
        <v>22</v>
      </c>
      <c r="E161" s="158" t="s">
        <v>59</v>
      </c>
      <c r="F161" s="159">
        <v>200</v>
      </c>
      <c r="G161" s="159">
        <v>0.2</v>
      </c>
      <c r="H161" s="159">
        <v>0</v>
      </c>
      <c r="I161" s="159">
        <v>6.4</v>
      </c>
      <c r="J161" s="159">
        <v>26.4</v>
      </c>
      <c r="K161" s="137" t="s">
        <v>69</v>
      </c>
      <c r="L161" s="81"/>
      <c r="M161" s="82"/>
    </row>
    <row r="162" spans="1:13" ht="15" x14ac:dyDescent="0.25">
      <c r="A162" s="20"/>
      <c r="B162" s="12"/>
      <c r="C162" s="75"/>
      <c r="D162" s="114" t="s">
        <v>23</v>
      </c>
      <c r="E162" s="161" t="s">
        <v>145</v>
      </c>
      <c r="F162" s="160">
        <v>40</v>
      </c>
      <c r="G162" s="160">
        <v>2.1</v>
      </c>
      <c r="H162" s="160">
        <v>3.76</v>
      </c>
      <c r="I162" s="160">
        <v>22.2</v>
      </c>
      <c r="J162" s="160">
        <v>131.04</v>
      </c>
      <c r="K162" s="137" t="s">
        <v>42</v>
      </c>
      <c r="L162" s="81"/>
      <c r="M162" s="82"/>
    </row>
    <row r="163" spans="1:13" ht="15" x14ac:dyDescent="0.25">
      <c r="A163" s="20"/>
      <c r="B163" s="12"/>
      <c r="C163" s="75"/>
      <c r="D163" s="114" t="s">
        <v>24</v>
      </c>
      <c r="E163" s="49" t="s">
        <v>146</v>
      </c>
      <c r="F163" s="50" t="s">
        <v>79</v>
      </c>
      <c r="G163" s="51">
        <v>1.98</v>
      </c>
      <c r="H163" s="51">
        <v>0.44</v>
      </c>
      <c r="I163" s="51">
        <v>17.82</v>
      </c>
      <c r="J163" s="51">
        <v>83.16</v>
      </c>
      <c r="K163" s="137" t="s">
        <v>42</v>
      </c>
      <c r="L163" s="81"/>
      <c r="M163" s="82"/>
    </row>
    <row r="164" spans="1:13" ht="15" x14ac:dyDescent="0.25">
      <c r="A164" s="20"/>
      <c r="B164" s="12"/>
      <c r="C164" s="75"/>
      <c r="D164" s="109"/>
      <c r="E164" s="158"/>
      <c r="F164" s="160"/>
      <c r="G164" s="159"/>
      <c r="H164" s="159"/>
      <c r="I164" s="159"/>
      <c r="J164" s="159"/>
      <c r="K164" s="137"/>
      <c r="L164" s="81"/>
      <c r="M164" s="82"/>
    </row>
    <row r="165" spans="1:13" ht="15" x14ac:dyDescent="0.25">
      <c r="A165" s="20"/>
      <c r="B165" s="12"/>
      <c r="C165" s="75"/>
      <c r="D165" s="109"/>
      <c r="E165" s="158"/>
      <c r="F165" s="160"/>
      <c r="G165" s="159"/>
      <c r="H165" s="159"/>
      <c r="I165" s="176"/>
      <c r="J165" s="159"/>
      <c r="K165" s="137"/>
      <c r="L165" s="81"/>
      <c r="M165" s="82"/>
    </row>
    <row r="166" spans="1:13" ht="15" x14ac:dyDescent="0.25">
      <c r="A166" s="21"/>
      <c r="B166" s="14"/>
      <c r="C166" s="117"/>
      <c r="D166" s="177" t="s">
        <v>33</v>
      </c>
      <c r="E166" s="178"/>
      <c r="F166" s="179">
        <v>550</v>
      </c>
      <c r="G166" s="179">
        <v>350.61</v>
      </c>
      <c r="H166" s="179">
        <v>11.12</v>
      </c>
      <c r="I166" s="179">
        <v>10.09</v>
      </c>
      <c r="J166" s="179">
        <v>53.83</v>
      </c>
      <c r="K166" s="180"/>
      <c r="L166" s="167">
        <f t="shared" ref="L166" si="47">SUM(L159:L165)</f>
        <v>0</v>
      </c>
      <c r="M166" s="82"/>
    </row>
    <row r="167" spans="1:13" ht="15" x14ac:dyDescent="0.25">
      <c r="A167" s="23">
        <f>A159</f>
        <v>2</v>
      </c>
      <c r="B167" s="10">
        <f>B159</f>
        <v>4</v>
      </c>
      <c r="C167" s="120" t="s">
        <v>25</v>
      </c>
      <c r="D167" s="182" t="s">
        <v>26</v>
      </c>
      <c r="E167" s="175" t="s">
        <v>180</v>
      </c>
      <c r="F167" s="160">
        <v>60</v>
      </c>
      <c r="G167" s="160">
        <v>0.37</v>
      </c>
      <c r="H167" s="160">
        <v>6.05</v>
      </c>
      <c r="I167" s="160">
        <v>1.02</v>
      </c>
      <c r="J167" s="160">
        <v>60.01</v>
      </c>
      <c r="K167" s="159" t="s">
        <v>147</v>
      </c>
      <c r="L167" s="81"/>
      <c r="M167" s="82"/>
    </row>
    <row r="168" spans="1:13" ht="15" x14ac:dyDescent="0.25">
      <c r="A168" s="20"/>
      <c r="B168" s="12"/>
      <c r="C168" s="75"/>
      <c r="D168" s="182" t="s">
        <v>27</v>
      </c>
      <c r="E168" s="175" t="s">
        <v>148</v>
      </c>
      <c r="F168" s="160">
        <v>200</v>
      </c>
      <c r="G168" s="160">
        <v>2.0499999999999998</v>
      </c>
      <c r="H168" s="160">
        <v>2.2000000000000002</v>
      </c>
      <c r="I168" s="160">
        <v>12.55</v>
      </c>
      <c r="J168" s="160">
        <v>78.2</v>
      </c>
      <c r="K168" s="159" t="s">
        <v>114</v>
      </c>
      <c r="L168" s="81"/>
      <c r="M168" s="82"/>
    </row>
    <row r="169" spans="1:13" ht="15" x14ac:dyDescent="0.25">
      <c r="A169" s="20"/>
      <c r="B169" s="12"/>
      <c r="C169" s="75"/>
      <c r="D169" s="182" t="s">
        <v>28</v>
      </c>
      <c r="E169" s="175" t="s">
        <v>66</v>
      </c>
      <c r="F169" s="160">
        <v>180</v>
      </c>
      <c r="G169" s="160">
        <v>12</v>
      </c>
      <c r="H169" s="160">
        <v>30.9</v>
      </c>
      <c r="I169" s="160">
        <v>17.7</v>
      </c>
      <c r="J169" s="160">
        <v>396.9</v>
      </c>
      <c r="K169" s="159" t="s">
        <v>68</v>
      </c>
      <c r="L169" s="81"/>
      <c r="M169" s="82"/>
    </row>
    <row r="170" spans="1:13" ht="15" x14ac:dyDescent="0.25">
      <c r="A170" s="20"/>
      <c r="B170" s="12"/>
      <c r="C170" s="75"/>
      <c r="D170" s="182" t="s">
        <v>29</v>
      </c>
      <c r="E170" s="175"/>
      <c r="F170" s="160"/>
      <c r="G170" s="160"/>
      <c r="H170" s="160"/>
      <c r="I170" s="160"/>
      <c r="J170" s="160"/>
      <c r="K170" s="159"/>
      <c r="L170" s="81"/>
      <c r="M170" s="82"/>
    </row>
    <row r="171" spans="1:13" ht="15" x14ac:dyDescent="0.25">
      <c r="A171" s="20"/>
      <c r="B171" s="12"/>
      <c r="C171" s="75"/>
      <c r="D171" s="182" t="s">
        <v>30</v>
      </c>
      <c r="E171" s="175" t="s">
        <v>90</v>
      </c>
      <c r="F171" s="160">
        <v>200</v>
      </c>
      <c r="G171" s="160">
        <v>0.21</v>
      </c>
      <c r="H171" s="160">
        <v>0.95</v>
      </c>
      <c r="I171" s="160">
        <v>22.8</v>
      </c>
      <c r="J171" s="160">
        <v>100.59</v>
      </c>
      <c r="K171" s="159" t="s">
        <v>73</v>
      </c>
      <c r="L171" s="81"/>
      <c r="M171" s="82"/>
    </row>
    <row r="172" spans="1:13" ht="15" x14ac:dyDescent="0.25">
      <c r="A172" s="20"/>
      <c r="B172" s="12"/>
      <c r="C172" s="75"/>
      <c r="D172" s="182" t="s">
        <v>31</v>
      </c>
      <c r="E172" s="175" t="s">
        <v>46</v>
      </c>
      <c r="F172" s="160">
        <v>50</v>
      </c>
      <c r="G172" s="160">
        <v>3.8</v>
      </c>
      <c r="H172" s="160">
        <v>0.4</v>
      </c>
      <c r="I172" s="160">
        <v>24.6</v>
      </c>
      <c r="J172" s="160">
        <v>117.2</v>
      </c>
      <c r="K172" s="159" t="s">
        <v>42</v>
      </c>
      <c r="L172" s="81"/>
      <c r="M172" s="82"/>
    </row>
    <row r="173" spans="1:13" ht="15" x14ac:dyDescent="0.25">
      <c r="A173" s="20"/>
      <c r="B173" s="12"/>
      <c r="C173" s="75"/>
      <c r="D173" s="182" t="s">
        <v>32</v>
      </c>
      <c r="E173" s="175" t="s">
        <v>47</v>
      </c>
      <c r="F173" s="160">
        <v>40</v>
      </c>
      <c r="G173" s="160">
        <v>0.24</v>
      </c>
      <c r="H173" s="160">
        <v>0.48</v>
      </c>
      <c r="I173" s="160">
        <v>13.36</v>
      </c>
      <c r="J173" s="160">
        <v>58.72</v>
      </c>
      <c r="K173" s="159" t="s">
        <v>42</v>
      </c>
      <c r="L173" s="81"/>
      <c r="M173" s="82"/>
    </row>
    <row r="174" spans="1:13" ht="15" x14ac:dyDescent="0.25">
      <c r="A174" s="20"/>
      <c r="B174" s="12"/>
      <c r="C174" s="75"/>
      <c r="D174" s="181"/>
      <c r="E174" s="81"/>
      <c r="F174" s="81"/>
      <c r="G174" s="81"/>
      <c r="H174" s="81"/>
      <c r="I174" s="81"/>
      <c r="J174" s="81"/>
      <c r="K174" s="81"/>
      <c r="L174" s="81"/>
      <c r="M174" s="82"/>
    </row>
    <row r="175" spans="1:13" ht="15" x14ac:dyDescent="0.25">
      <c r="A175" s="20"/>
      <c r="B175" s="12"/>
      <c r="C175" s="75"/>
      <c r="D175" s="116"/>
      <c r="E175" s="77"/>
      <c r="F175" s="81"/>
      <c r="G175" s="81"/>
      <c r="H175" s="81"/>
      <c r="I175" s="81"/>
      <c r="J175" s="81"/>
      <c r="K175" s="80"/>
      <c r="L175" s="81"/>
      <c r="M175" s="82"/>
    </row>
    <row r="176" spans="1:13" ht="15" x14ac:dyDescent="0.25">
      <c r="A176" s="21"/>
      <c r="B176" s="14"/>
      <c r="C176" s="117"/>
      <c r="D176" s="118" t="s">
        <v>33</v>
      </c>
      <c r="E176" s="88"/>
      <c r="F176" s="90">
        <v>730</v>
      </c>
      <c r="G176" s="90">
        <f>G167+G168+G169+G170+G171+G172+G173</f>
        <v>18.669999999999998</v>
      </c>
      <c r="H176" s="90">
        <f>H167+H168+H169+H170+H171+H172+H173</f>
        <v>40.98</v>
      </c>
      <c r="I176" s="90">
        <f>I167+I168+I169+I171+I172+I173</f>
        <v>92.03</v>
      </c>
      <c r="J176" s="90">
        <f>J167+J168+J169+J170+J171+J172+J173</f>
        <v>811.62000000000012</v>
      </c>
      <c r="K176" s="91"/>
      <c r="L176" s="90">
        <f>SUM(L167:L175)</f>
        <v>0</v>
      </c>
      <c r="M176" s="82"/>
    </row>
    <row r="177" spans="1:13" ht="15" thickBot="1" x14ac:dyDescent="0.25">
      <c r="A177" s="26">
        <f>A159</f>
        <v>2</v>
      </c>
      <c r="B177" s="27">
        <f>B159</f>
        <v>4</v>
      </c>
      <c r="C177" s="184" t="s">
        <v>4</v>
      </c>
      <c r="D177" s="188"/>
      <c r="E177" s="172"/>
      <c r="F177" s="136">
        <f>F166+F176</f>
        <v>1280</v>
      </c>
      <c r="G177" s="136">
        <f>G166+G176</f>
        <v>369.28000000000003</v>
      </c>
      <c r="H177" s="136">
        <f>H166+H176</f>
        <v>52.099999999999994</v>
      </c>
      <c r="I177" s="136">
        <f>I166+I176</f>
        <v>102.12</v>
      </c>
      <c r="J177" s="136">
        <f>J166+J176</f>
        <v>865.45000000000016</v>
      </c>
      <c r="K177" s="136"/>
      <c r="L177" s="136">
        <f>L166+L176</f>
        <v>0</v>
      </c>
      <c r="M177" s="82"/>
    </row>
    <row r="178" spans="1:13" ht="15" x14ac:dyDescent="0.25">
      <c r="A178" s="17">
        <v>2</v>
      </c>
      <c r="B178" s="18">
        <v>5</v>
      </c>
      <c r="C178" s="121" t="s">
        <v>20</v>
      </c>
      <c r="D178" s="114" t="s">
        <v>21</v>
      </c>
      <c r="E178" s="158" t="s">
        <v>149</v>
      </c>
      <c r="F178" s="159">
        <v>200</v>
      </c>
      <c r="G178" s="159">
        <v>5.7</v>
      </c>
      <c r="H178" s="159">
        <v>10.3</v>
      </c>
      <c r="I178" s="159">
        <v>40.9</v>
      </c>
      <c r="J178" s="159">
        <v>279.10000000000002</v>
      </c>
      <c r="K178" s="183" t="s">
        <v>150</v>
      </c>
      <c r="L178" s="81"/>
      <c r="M178" s="82"/>
    </row>
    <row r="179" spans="1:13" ht="15" x14ac:dyDescent="0.25">
      <c r="A179" s="20"/>
      <c r="B179" s="12"/>
      <c r="C179" s="75"/>
      <c r="D179" s="109"/>
      <c r="E179" s="110" t="s">
        <v>95</v>
      </c>
      <c r="F179" s="111">
        <v>45</v>
      </c>
      <c r="G179" s="111">
        <v>4.4000000000000004</v>
      </c>
      <c r="H179" s="111">
        <v>5.0999999999999996</v>
      </c>
      <c r="I179" s="111">
        <v>13.3</v>
      </c>
      <c r="J179" s="111">
        <v>116.7</v>
      </c>
      <c r="K179" s="111" t="s">
        <v>96</v>
      </c>
      <c r="L179" s="81"/>
      <c r="M179" s="82"/>
    </row>
    <row r="180" spans="1:13" ht="15" x14ac:dyDescent="0.25">
      <c r="A180" s="20"/>
      <c r="B180" s="12"/>
      <c r="C180" s="75"/>
      <c r="D180" s="114" t="s">
        <v>22</v>
      </c>
      <c r="E180" s="158" t="s">
        <v>151</v>
      </c>
      <c r="F180" s="159">
        <v>200</v>
      </c>
      <c r="G180" s="159">
        <v>0.3</v>
      </c>
      <c r="H180" s="160">
        <v>0</v>
      </c>
      <c r="I180" s="159">
        <v>6.7</v>
      </c>
      <c r="J180" s="159">
        <v>28</v>
      </c>
      <c r="K180" s="183" t="s">
        <v>80</v>
      </c>
      <c r="L180" s="81"/>
      <c r="M180" s="82"/>
    </row>
    <row r="181" spans="1:13" ht="15" x14ac:dyDescent="0.25">
      <c r="A181" s="20"/>
      <c r="B181" s="12"/>
      <c r="C181" s="75"/>
      <c r="D181" s="114" t="s">
        <v>23</v>
      </c>
      <c r="E181" s="161" t="s">
        <v>47</v>
      </c>
      <c r="F181" s="160">
        <v>35</v>
      </c>
      <c r="G181" s="160">
        <v>0.21</v>
      </c>
      <c r="H181" s="160">
        <v>0.42</v>
      </c>
      <c r="I181" s="160">
        <v>11.69</v>
      </c>
      <c r="J181" s="160">
        <v>51.38</v>
      </c>
      <c r="K181" s="159" t="s">
        <v>42</v>
      </c>
      <c r="L181" s="81"/>
      <c r="M181" s="82"/>
    </row>
    <row r="182" spans="1:13" ht="15" x14ac:dyDescent="0.25">
      <c r="A182" s="20"/>
      <c r="B182" s="12"/>
      <c r="C182" s="75"/>
      <c r="D182" s="114"/>
      <c r="E182" s="161" t="s">
        <v>171</v>
      </c>
      <c r="F182" s="160">
        <v>20</v>
      </c>
      <c r="G182" s="160">
        <v>0.3</v>
      </c>
      <c r="H182" s="160">
        <v>2.88</v>
      </c>
      <c r="I182" s="160">
        <v>14.36</v>
      </c>
      <c r="J182" s="160">
        <v>84.56</v>
      </c>
      <c r="K182" s="159" t="s">
        <v>42</v>
      </c>
      <c r="L182" s="81"/>
      <c r="M182" s="82"/>
    </row>
    <row r="183" spans="1:13" ht="15" x14ac:dyDescent="0.25">
      <c r="A183" s="20"/>
      <c r="B183" s="12"/>
      <c r="C183" s="75"/>
      <c r="D183" s="109"/>
      <c r="E183" s="110"/>
      <c r="F183" s="111"/>
      <c r="G183" s="111"/>
      <c r="H183" s="111"/>
      <c r="I183" s="111"/>
      <c r="J183" s="111"/>
      <c r="K183" s="111"/>
      <c r="L183" s="81"/>
      <c r="M183" s="82"/>
    </row>
    <row r="184" spans="1:13" ht="15" x14ac:dyDescent="0.25">
      <c r="A184" s="20"/>
      <c r="B184" s="12"/>
      <c r="C184" s="75"/>
      <c r="D184" s="116"/>
      <c r="E184" s="77"/>
      <c r="F184" s="81"/>
      <c r="G184" s="81"/>
      <c r="H184" s="81"/>
      <c r="I184" s="81"/>
      <c r="J184" s="81"/>
      <c r="K184" s="81"/>
      <c r="L184" s="81"/>
      <c r="M184" s="82"/>
    </row>
    <row r="185" spans="1:13" ht="15.75" customHeight="1" x14ac:dyDescent="0.25">
      <c r="A185" s="21"/>
      <c r="B185" s="14"/>
      <c r="C185" s="117"/>
      <c r="D185" s="118" t="s">
        <v>33</v>
      </c>
      <c r="E185" s="88"/>
      <c r="F185" s="90">
        <f>SUM(F178:F184)</f>
        <v>500</v>
      </c>
      <c r="G185" s="90">
        <f t="shared" ref="G185:J185" si="48">SUM(G178:G184)</f>
        <v>10.910000000000004</v>
      </c>
      <c r="H185" s="90">
        <f t="shared" si="48"/>
        <v>18.7</v>
      </c>
      <c r="I185" s="90">
        <f t="shared" si="48"/>
        <v>86.95</v>
      </c>
      <c r="J185" s="90">
        <f t="shared" si="48"/>
        <v>559.74</v>
      </c>
      <c r="K185" s="90"/>
      <c r="L185" s="90">
        <f t="shared" ref="L185" si="49">SUM(L178:L184)</f>
        <v>0</v>
      </c>
      <c r="M185" s="82"/>
    </row>
    <row r="186" spans="1:13" ht="15" x14ac:dyDescent="0.25">
      <c r="A186" s="23">
        <f>A178</f>
        <v>2</v>
      </c>
      <c r="B186" s="10">
        <f>B178</f>
        <v>5</v>
      </c>
      <c r="C186" s="120" t="s">
        <v>25</v>
      </c>
      <c r="D186" s="114" t="s">
        <v>26</v>
      </c>
      <c r="E186" s="161" t="s">
        <v>181</v>
      </c>
      <c r="F186" s="160">
        <v>60</v>
      </c>
      <c r="G186" s="160">
        <v>2.8</v>
      </c>
      <c r="H186" s="160">
        <v>5.7</v>
      </c>
      <c r="I186" s="160">
        <v>4.3</v>
      </c>
      <c r="J186" s="160">
        <v>79.7</v>
      </c>
      <c r="K186" s="159" t="s">
        <v>152</v>
      </c>
      <c r="L186" s="81"/>
      <c r="M186" s="82"/>
    </row>
    <row r="187" spans="1:13" ht="15" x14ac:dyDescent="0.25">
      <c r="A187" s="20"/>
      <c r="B187" s="12"/>
      <c r="C187" s="75"/>
      <c r="D187" s="114" t="s">
        <v>27</v>
      </c>
      <c r="E187" s="161" t="s">
        <v>56</v>
      </c>
      <c r="F187" s="160" t="s">
        <v>135</v>
      </c>
      <c r="G187" s="160">
        <v>1.65</v>
      </c>
      <c r="H187" s="160">
        <v>4.96</v>
      </c>
      <c r="I187" s="160">
        <v>6.75</v>
      </c>
      <c r="J187" s="160">
        <v>78.239999999999995</v>
      </c>
      <c r="K187" s="159" t="s">
        <v>72</v>
      </c>
      <c r="L187" s="81"/>
      <c r="M187" s="82"/>
    </row>
    <row r="188" spans="1:13" ht="15" x14ac:dyDescent="0.25">
      <c r="A188" s="20"/>
      <c r="B188" s="12"/>
      <c r="C188" s="75"/>
      <c r="D188" s="114" t="s">
        <v>28</v>
      </c>
      <c r="E188" s="161" t="s">
        <v>62</v>
      </c>
      <c r="F188" s="160">
        <v>180</v>
      </c>
      <c r="G188" s="160">
        <v>16.12</v>
      </c>
      <c r="H188" s="160">
        <v>8.0500000000000007</v>
      </c>
      <c r="I188" s="160">
        <v>32.81</v>
      </c>
      <c r="J188" s="160">
        <v>268.17</v>
      </c>
      <c r="K188" s="159" t="s">
        <v>153</v>
      </c>
      <c r="L188" s="81"/>
      <c r="M188" s="82"/>
    </row>
    <row r="189" spans="1:13" ht="15" x14ac:dyDescent="0.25">
      <c r="A189" s="20"/>
      <c r="B189" s="12"/>
      <c r="C189" s="75"/>
      <c r="D189" s="114" t="s">
        <v>30</v>
      </c>
      <c r="E189" s="161" t="s">
        <v>172</v>
      </c>
      <c r="F189" s="160">
        <v>200</v>
      </c>
      <c r="G189" s="160">
        <v>0.16</v>
      </c>
      <c r="H189" s="160">
        <v>0.16</v>
      </c>
      <c r="I189" s="160">
        <v>27.88</v>
      </c>
      <c r="J189" s="160">
        <v>113.6</v>
      </c>
      <c r="K189" s="159" t="s">
        <v>153</v>
      </c>
      <c r="L189" s="81"/>
      <c r="M189" s="82"/>
    </row>
    <row r="190" spans="1:13" ht="15" x14ac:dyDescent="0.25">
      <c r="A190" s="20"/>
      <c r="B190" s="12"/>
      <c r="C190" s="75"/>
      <c r="D190" s="114" t="s">
        <v>31</v>
      </c>
      <c r="E190" s="161" t="s">
        <v>46</v>
      </c>
      <c r="F190" s="160">
        <v>40</v>
      </c>
      <c r="G190" s="160">
        <v>3.04</v>
      </c>
      <c r="H190" s="160">
        <v>0.32</v>
      </c>
      <c r="I190" s="160">
        <v>19.68</v>
      </c>
      <c r="J190" s="160">
        <v>93.76</v>
      </c>
      <c r="K190" s="159" t="s">
        <v>42</v>
      </c>
      <c r="L190" s="81"/>
      <c r="M190" s="82"/>
    </row>
    <row r="191" spans="1:13" ht="15" x14ac:dyDescent="0.25">
      <c r="A191" s="20"/>
      <c r="B191" s="12"/>
      <c r="C191" s="75"/>
      <c r="D191" s="114" t="s">
        <v>32</v>
      </c>
      <c r="E191" s="161" t="s">
        <v>47</v>
      </c>
      <c r="F191" s="160">
        <v>20</v>
      </c>
      <c r="G191" s="160">
        <v>0.12</v>
      </c>
      <c r="H191" s="160">
        <v>0.24</v>
      </c>
      <c r="I191" s="160">
        <v>6.68</v>
      </c>
      <c r="J191" s="160">
        <v>29.36</v>
      </c>
      <c r="K191" s="159" t="s">
        <v>42</v>
      </c>
      <c r="L191" s="81"/>
      <c r="M191" s="82"/>
    </row>
    <row r="192" spans="1:13" ht="15" x14ac:dyDescent="0.25">
      <c r="A192" s="20"/>
      <c r="B192" s="12"/>
      <c r="C192" s="75"/>
      <c r="D192" s="116"/>
      <c r="E192" s="77"/>
      <c r="F192" s="81"/>
      <c r="G192" s="81"/>
      <c r="H192" s="81"/>
      <c r="I192" s="81"/>
      <c r="J192" s="81"/>
      <c r="K192" s="81"/>
      <c r="L192" s="81"/>
      <c r="M192" s="82"/>
    </row>
    <row r="193" spans="1:13" ht="15" x14ac:dyDescent="0.25">
      <c r="A193" s="20"/>
      <c r="B193" s="12"/>
      <c r="C193" s="75"/>
      <c r="D193" s="116"/>
      <c r="E193" s="77"/>
      <c r="F193" s="81"/>
      <c r="G193" s="81"/>
      <c r="H193" s="81"/>
      <c r="I193" s="81"/>
      <c r="J193" s="81"/>
      <c r="K193" s="80"/>
      <c r="L193" s="81"/>
      <c r="M193" s="82"/>
    </row>
    <row r="194" spans="1:13" ht="15" x14ac:dyDescent="0.25">
      <c r="A194" s="21"/>
      <c r="B194" s="14"/>
      <c r="C194" s="117"/>
      <c r="D194" s="118" t="s">
        <v>33</v>
      </c>
      <c r="E194" s="88"/>
      <c r="F194" s="90">
        <v>710</v>
      </c>
      <c r="G194" s="90">
        <f>SUM(G186:G193)</f>
        <v>23.89</v>
      </c>
      <c r="H194" s="90">
        <f>SUM(H186:H193)</f>
        <v>19.43</v>
      </c>
      <c r="I194" s="90">
        <f>SUM(I186:I193)</f>
        <v>98.1</v>
      </c>
      <c r="J194" s="90">
        <f>SUM(J186:J193)</f>
        <v>662.83</v>
      </c>
      <c r="K194" s="91"/>
      <c r="L194" s="90">
        <f>SUM(L186:L193)</f>
        <v>0</v>
      </c>
      <c r="M194" s="82"/>
    </row>
    <row r="195" spans="1:13" ht="14.25" x14ac:dyDescent="0.2">
      <c r="A195" s="26">
        <f>A178</f>
        <v>2</v>
      </c>
      <c r="B195" s="27">
        <f>B178</f>
        <v>5</v>
      </c>
      <c r="C195" s="184" t="s">
        <v>4</v>
      </c>
      <c r="D195" s="185"/>
      <c r="E195" s="92"/>
      <c r="F195" s="93">
        <f>F185+F194</f>
        <v>1210</v>
      </c>
      <c r="G195" s="93">
        <f>G185+G194</f>
        <v>34.800000000000004</v>
      </c>
      <c r="H195" s="93">
        <f>H185+H194</f>
        <v>38.129999999999995</v>
      </c>
      <c r="I195" s="93">
        <f>I185+I194</f>
        <v>185.05</v>
      </c>
      <c r="J195" s="93">
        <f>J185+J194</f>
        <v>1222.5700000000002</v>
      </c>
      <c r="K195" s="93"/>
      <c r="L195" s="93">
        <f>L185+L194</f>
        <v>0</v>
      </c>
      <c r="M195" s="82"/>
    </row>
    <row r="196" spans="1:13" ht="13.5" thickBot="1" x14ac:dyDescent="0.25">
      <c r="A196" s="24"/>
      <c r="B196" s="25"/>
      <c r="C196" s="187" t="s">
        <v>5</v>
      </c>
      <c r="D196" s="187"/>
      <c r="E196" s="187"/>
      <c r="F196" s="123">
        <f>(F24+F43+F63+F82+F102+F121+F140+F158+F177+F195)/(IF(F24=0,0,1)+IF(F43=0,0,1)+IF(F63=0,0,1)+IF(F82=0,0,1)+IF(F102=0,0,1)+IF(F121=0,0,1)+IF(F140=0,0,1)+IF(F158=0,0,1)+IF(F177=0,0,1)+IF(F195=0,0,1))</f>
        <v>1259.5</v>
      </c>
      <c r="G196" s="123">
        <f>(G24+G43+G63+G82+G102+G121+G140+G158+G177+G195)/(IF(G24=0,0,1)+IF(G43=0,0,1)+IF(G63=0,0,1)+IF(G82=0,0,1)+IF(G102=0,0,1)+IF(G121=0,0,1)+IF(G140=0,0,1)+IF(G158=0,0,1)+IF(G177=0,0,1)+IF(G195=0,0,1))</f>
        <v>227.83900000000003</v>
      </c>
      <c r="H196" s="123">
        <f>(H24+H43+H63+H82+H102+H121+H140+H158+H177+H195)/(IF(H24=0,0,1)+IF(H43=0,0,1)+IF(H63=0,0,1)+IF(H82=0,0,1)+IF(H102=0,0,1)+IF(H121=0,0,1)+IF(H140=0,0,1)+IF(H158=0,0,1)+IF(H177=0,0,1)+IF(H195=0,0,1))</f>
        <v>44.287999999999997</v>
      </c>
      <c r="I196" s="123">
        <f>(I24+I43+I63+I82+I102+I121+I140+I158+I177+I195)/(IF(I24=0,0,1)+IF(I43=0,0,1)+IF(I63=0,0,1)+IF(I82=0,0,1)+IF(I102=0,0,1)+IF(I121=0,0,1)+IF(I140=0,0,1)+IF(I158=0,0,1)+IF(I177=0,0,1)+IF(I195=0,0,1))</f>
        <v>156.209</v>
      </c>
      <c r="J196" s="123">
        <f>(J24+J43+J63+J82+J102+J121+J140+J158+J177+J195)/(IF(J24=0,0,1)+IF(J43=0,0,1)+IF(J63=0,0,1)+IF(J82=0,0,1)+IF(J102=0,0,1)+IF(J121=0,0,1)+IF(J140=0,0,1)+IF(J158=0,0,1)+IF(J177=0,0,1)+IF(J195=0,0,1))</f>
        <v>1172.605</v>
      </c>
      <c r="K196" s="123"/>
      <c r="L196" s="123" t="e">
        <f>(L24+L43+L63+L82+L102+L121+L140+L158+L177+L195)/(IF(L24=0,0,1)+IF(L43=0,0,1)+IF(L63=0,0,1)+IF(L82=0,0,1)+IF(L102=0,0,1)+IF(L121=0,0,1)+IF(L140=0,0,1)+IF(L158=0,0,1)+IF(L177=0,0,1)+IF(L195=0,0,1))</f>
        <v>#DIV/0!</v>
      </c>
      <c r="M196" s="82"/>
    </row>
    <row r="197" spans="1:13" x14ac:dyDescent="0.2">
      <c r="C197" s="124"/>
      <c r="D197" s="124"/>
      <c r="E197" s="82"/>
      <c r="F197" s="82"/>
      <c r="G197" s="82"/>
      <c r="H197" s="82"/>
      <c r="I197" s="82"/>
      <c r="J197" s="82"/>
      <c r="K197" s="82"/>
      <c r="L197" s="82"/>
      <c r="M197" s="82"/>
    </row>
  </sheetData>
  <mergeCells count="14">
    <mergeCell ref="C1:E1"/>
    <mergeCell ref="H1:K1"/>
    <mergeCell ref="H2:K2"/>
    <mergeCell ref="C43:D43"/>
    <mergeCell ref="C63:D63"/>
    <mergeCell ref="C82:D82"/>
    <mergeCell ref="C102:D102"/>
    <mergeCell ref="C24:D24"/>
    <mergeCell ref="C196:E196"/>
    <mergeCell ref="C195:D195"/>
    <mergeCell ref="C121:D121"/>
    <mergeCell ref="C140:D140"/>
    <mergeCell ref="C158:D158"/>
    <mergeCell ref="C177:D1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2024-12-17T00:52:26Z</dcterms:modified>
</cp:coreProperties>
</file>